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sine.heitkamp\Downloads\"/>
    </mc:Choice>
  </mc:AlternateContent>
  <xr:revisionPtr revIDLastSave="0" documentId="8_{8792D90B-5DD3-451A-B4F1-67147FA6760B}" xr6:coauthVersionLast="47" xr6:coauthVersionMax="47" xr10:uidLastSave="{00000000-0000-0000-0000-000000000000}"/>
  <bookViews>
    <workbookView xWindow="-120" yWindow="-120" windowWidth="29040" windowHeight="15840" firstSheet="10" activeTab="2" xr2:uid="{218C0844-6424-D440-9C43-8BBA4D1E340A}"/>
  </bookViews>
  <sheets>
    <sheet name="Dry Run Agenda - Week of Oct 24" sheetId="7" state="hidden" r:id="rId1"/>
    <sheet name="Notification NOTAM List" sheetId="16" r:id="rId2"/>
    <sheet name="Contacts" sheetId="11" r:id="rId3"/>
    <sheet name="Needed Assets" sheetId="14" r:id="rId4"/>
    <sheet name="9-15 Sept - Flight Preparation" sheetId="17" r:id="rId5"/>
    <sheet name="13 Sept - Check-out Flight(s) " sheetId="23" state="hidden" r:id="rId6"/>
    <sheet name="16 Sept - Check-out Flight(s) " sheetId="22" r:id="rId7"/>
    <sheet name="16 Sept Burger Burn Event" sheetId="12" r:id="rId8"/>
    <sheet name="17 Sept - Dress Rehersal " sheetId="13" r:id="rId9"/>
    <sheet name="18 Sept - Protocol Flight" sheetId="9" r:id="rId10"/>
    <sheet name="19 Sept - Debrief" sheetId="18" r:id="rId11"/>
    <sheet name="Planning Tasks" sheetId="21" r:id="rId12"/>
    <sheet name="Full Schedule and location of e" sheetId="19" r:id="rId13"/>
    <sheet name="TBD - Clinic 3" sheetId="2" state="hidden" r:id="rId14"/>
    <sheet name="Invitees" sheetId="20" r:id="rId15"/>
  </sheets>
  <definedNames>
    <definedName name="_xlnm._FilterDatabase" localSheetId="2" hidden="1">Contacts!$A$2:$E$2</definedName>
    <definedName name="_xlnm._FilterDatabase" localSheetId="0" hidden="1">'Dry Run Agenda - Week of Oct 24'!$A$1:$Q$27</definedName>
    <definedName name="_xlnm.Print_Area" localSheetId="0">'Dry Run Agenda - Week of Oct 24'!$A$1:$Q$28</definedName>
    <definedName name="_xlnm.Print_Area" localSheetId="13">'TBD - Clinic 3'!$A$1:$F$32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22" l="1"/>
  <c r="C39" i="9" l="1"/>
  <c r="B54" i="13"/>
  <c r="B55" i="13"/>
  <c r="D27" i="23" l="1"/>
  <c r="B19" i="22"/>
  <c r="C19" i="22" s="1"/>
  <c r="B20" i="22" s="1"/>
  <c r="C20" i="22" s="1"/>
  <c r="C18" i="22"/>
  <c r="C10" i="22" s="1"/>
  <c r="C11" i="22"/>
  <c r="B12" i="22" s="1"/>
  <c r="C12" i="22" s="1"/>
  <c r="B15" i="22" s="1"/>
  <c r="B10" i="22"/>
  <c r="C41" i="13"/>
  <c r="B41" i="13"/>
  <c r="B40" i="13"/>
  <c r="C40" i="13" s="1"/>
  <c r="B42" i="13" s="1"/>
  <c r="C42" i="13" s="1"/>
  <c r="B43" i="13" s="1"/>
  <c r="B44" i="13" s="1"/>
  <c r="C44" i="13" s="1"/>
  <c r="B18" i="13"/>
  <c r="B17" i="13"/>
  <c r="C16" i="13"/>
  <c r="C10" i="13" s="1"/>
  <c r="C11" i="13"/>
  <c r="B12" i="13" s="1"/>
  <c r="C12" i="13" s="1"/>
  <c r="B10" i="13"/>
  <c r="C11" i="23"/>
  <c r="C16" i="23"/>
  <c r="B18" i="9"/>
  <c r="B17" i="9"/>
  <c r="C16" i="9"/>
  <c r="C10" i="9" s="1"/>
  <c r="C11" i="9"/>
  <c r="B12" i="9" s="1"/>
  <c r="C12" i="9" s="1"/>
  <c r="B10" i="9"/>
  <c r="C15" i="22" l="1"/>
  <c r="B13" i="22"/>
  <c r="B15" i="13"/>
  <c r="C15" i="13" s="1"/>
  <c r="B19" i="13" s="1"/>
  <c r="B20" i="13" s="1"/>
  <c r="C20" i="13" s="1"/>
  <c r="B21" i="13" s="1"/>
  <c r="C21" i="13" s="1"/>
  <c r="B22" i="13" s="1"/>
  <c r="C22" i="13" s="1"/>
  <c r="B23" i="13" s="1"/>
  <c r="C23" i="13" s="1"/>
  <c r="B24" i="13" s="1"/>
  <c r="C24" i="13" s="1"/>
  <c r="B13" i="13"/>
  <c r="C13" i="13" s="1"/>
  <c r="B14" i="13" s="1"/>
  <c r="C14" i="13" s="1"/>
  <c r="B46" i="13"/>
  <c r="B47" i="13" s="1"/>
  <c r="C47" i="13" s="1"/>
  <c r="B48" i="13" s="1"/>
  <c r="C48" i="13" s="1"/>
  <c r="B45" i="13"/>
  <c r="B15" i="9"/>
  <c r="C15" i="9" s="1"/>
  <c r="B19" i="9" s="1"/>
  <c r="B20" i="9" s="1"/>
  <c r="B13" i="9"/>
  <c r="C13" i="9" s="1"/>
  <c r="B14" i="9" s="1"/>
  <c r="C14" i="9" s="1"/>
  <c r="B39" i="23"/>
  <c r="C39" i="23" s="1"/>
  <c r="B38" i="23"/>
  <c r="C10" i="23"/>
  <c r="B12" i="23"/>
  <c r="C12" i="23" s="1"/>
  <c r="B10" i="23"/>
  <c r="C13" i="22" l="1"/>
  <c r="B14" i="22" s="1"/>
  <c r="C14" i="22" s="1"/>
  <c r="B17" i="22"/>
  <c r="C17" i="22" s="1"/>
  <c r="B16" i="22"/>
  <c r="C16" i="22" s="1"/>
  <c r="C38" i="23"/>
  <c r="B40" i="23" s="1"/>
  <c r="C40" i="23" s="1"/>
  <c r="B41" i="23" s="1"/>
  <c r="C41" i="23" s="1"/>
  <c r="C42" i="23" s="1"/>
  <c r="B50" i="13"/>
  <c r="C50" i="13" s="1"/>
  <c r="B51" i="13" s="1"/>
  <c r="B49" i="13"/>
  <c r="C39" i="13"/>
  <c r="B26" i="13"/>
  <c r="B27" i="13" s="1"/>
  <c r="C27" i="13" s="1"/>
  <c r="B28" i="13" s="1"/>
  <c r="C28" i="13" s="1"/>
  <c r="B25" i="13"/>
  <c r="C20" i="9"/>
  <c r="B21" i="9" s="1"/>
  <c r="C21" i="9" s="1"/>
  <c r="B22" i="9" s="1"/>
  <c r="B13" i="23"/>
  <c r="C13" i="23" s="1"/>
  <c r="B15" i="23"/>
  <c r="C15" i="23" s="1"/>
  <c r="B21" i="22" l="1"/>
  <c r="C21" i="22" s="1"/>
  <c r="B22" i="22"/>
  <c r="C22" i="22" s="1"/>
  <c r="B29" i="13"/>
  <c r="B30" i="13" s="1"/>
  <c r="C30" i="13" s="1"/>
  <c r="B31" i="13" s="1"/>
  <c r="B32" i="13" s="1"/>
  <c r="B33" i="13" s="1"/>
  <c r="C33" i="13" s="1"/>
  <c r="C19" i="13"/>
  <c r="B52" i="13"/>
  <c r="C52" i="13" s="1"/>
  <c r="B53" i="13"/>
  <c r="C53" i="13" s="1"/>
  <c r="B17" i="23"/>
  <c r="B18" i="23" s="1"/>
  <c r="B14" i="23"/>
  <c r="C14" i="23" s="1"/>
  <c r="B43" i="23"/>
  <c r="B42" i="23"/>
  <c r="C22" i="9"/>
  <c r="B23" i="9" s="1"/>
  <c r="C23" i="9" s="1"/>
  <c r="B24" i="9" s="1"/>
  <c r="C24" i="9" s="1"/>
  <c r="B44" i="23"/>
  <c r="B45" i="23" s="1"/>
  <c r="C45" i="23" s="1"/>
  <c r="B23" i="22" l="1"/>
  <c r="B56" i="13"/>
  <c r="C56" i="13" s="1"/>
  <c r="B35" i="13"/>
  <c r="B34" i="13"/>
  <c r="C18" i="23"/>
  <c r="B19" i="23" s="1"/>
  <c r="C19" i="23" s="1"/>
  <c r="B20" i="23" s="1"/>
  <c r="B46" i="23"/>
  <c r="C46" i="23" s="1"/>
  <c r="C37" i="23" s="1"/>
  <c r="B26" i="9"/>
  <c r="B27" i="9" s="1"/>
  <c r="C27" i="9" s="1"/>
  <c r="B28" i="9" s="1"/>
  <c r="C28" i="9" s="1"/>
  <c r="B29" i="9" s="1"/>
  <c r="C29" i="9" s="1"/>
  <c r="B31" i="9" s="1"/>
  <c r="B25" i="9"/>
  <c r="C36" i="13" l="1"/>
  <c r="B37" i="13" s="1"/>
  <c r="C37" i="13" s="1"/>
  <c r="C29" i="13" s="1"/>
  <c r="B36" i="13"/>
  <c r="B57" i="13"/>
  <c r="C57" i="13" s="1"/>
  <c r="C49" i="13"/>
  <c r="C20" i="23"/>
  <c r="B21" i="23" s="1"/>
  <c r="C21" i="23" s="1"/>
  <c r="B22" i="23" s="1"/>
  <c r="C22" i="23" s="1"/>
  <c r="B47" i="23"/>
  <c r="B48" i="23" s="1"/>
  <c r="C48" i="23" s="1"/>
  <c r="B49" i="23" s="1"/>
  <c r="B30" i="9"/>
  <c r="C31" i="9" s="1"/>
  <c r="B32" i="9" s="1"/>
  <c r="B33" i="9" s="1"/>
  <c r="B34" i="9" s="1"/>
  <c r="C34" i="9" s="1"/>
  <c r="C19" i="9"/>
  <c r="C23" i="22" l="1"/>
  <c r="B24" i="23"/>
  <c r="B25" i="23" s="1"/>
  <c r="C25" i="23" s="1"/>
  <c r="B23" i="23"/>
  <c r="B50" i="23"/>
  <c r="C50" i="23" s="1"/>
  <c r="B51" i="23"/>
  <c r="C51" i="23" s="1"/>
  <c r="B36" i="9"/>
  <c r="B35" i="9"/>
  <c r="B24" i="22" l="1"/>
  <c r="B25" i="22"/>
  <c r="C25" i="22" s="1"/>
  <c r="B26" i="22" s="1"/>
  <c r="C26" i="22" s="1"/>
  <c r="B27" i="22" s="1"/>
  <c r="B26" i="23"/>
  <c r="C26" i="23" s="1"/>
  <c r="C17" i="23" s="1"/>
  <c r="B53" i="23"/>
  <c r="B54" i="23" s="1"/>
  <c r="C54" i="23" s="1"/>
  <c r="C47" i="23" s="1"/>
  <c r="B52" i="23"/>
  <c r="C37" i="9"/>
  <c r="B38" i="9" s="1"/>
  <c r="B37" i="9"/>
  <c r="C27" i="22" l="1"/>
  <c r="B28" i="22" s="1"/>
  <c r="C28" i="22" s="1"/>
  <c r="C38" i="9"/>
  <c r="B40" i="9"/>
  <c r="B27" i="23"/>
  <c r="B28" i="23" s="1"/>
  <c r="B55" i="23"/>
  <c r="C55" i="23" s="1"/>
  <c r="B30" i="22" l="1"/>
  <c r="B31" i="22" s="1"/>
  <c r="C31" i="22" s="1"/>
  <c r="B32" i="22" s="1"/>
  <c r="C32" i="22" s="1"/>
  <c r="B33" i="22" s="1"/>
  <c r="B29" i="22"/>
  <c r="C24" i="22"/>
  <c r="B34" i="22"/>
  <c r="C34" i="22" s="1"/>
  <c r="B35" i="22" s="1"/>
  <c r="C35" i="22" s="1"/>
  <c r="B36" i="22" s="1"/>
  <c r="B41" i="9"/>
  <c r="C41" i="9" s="1"/>
  <c r="B43" i="9" s="1"/>
  <c r="C43" i="9" s="1"/>
  <c r="B44" i="9" s="1"/>
  <c r="B45" i="9" s="1"/>
  <c r="C45" i="9" s="1"/>
  <c r="B42" i="9"/>
  <c r="C42" i="9" s="1"/>
  <c r="C30" i="9"/>
  <c r="B39" i="9"/>
  <c r="C28" i="23"/>
  <c r="B29" i="23" s="1"/>
  <c r="B30" i="23" s="1"/>
  <c r="B31" i="23" s="1"/>
  <c r="C31" i="23" s="1"/>
  <c r="C36" i="22" l="1"/>
  <c r="B37" i="22"/>
  <c r="C37" i="22" s="1"/>
  <c r="B42" i="22" s="1"/>
  <c r="C42" i="22" s="1"/>
  <c r="B47" i="9"/>
  <c r="B48" i="9" s="1"/>
  <c r="C48" i="9" s="1"/>
  <c r="B49" i="9" s="1"/>
  <c r="C49" i="9" s="1"/>
  <c r="B50" i="9" s="1"/>
  <c r="C50" i="9" s="1"/>
  <c r="B46" i="9"/>
  <c r="B33" i="23"/>
  <c r="C34" i="23" s="1"/>
  <c r="B32" i="23"/>
  <c r="B34" i="23"/>
  <c r="B35" i="23"/>
  <c r="C35" i="23" s="1"/>
  <c r="C27" i="23" s="1"/>
  <c r="B38" i="22" l="1"/>
  <c r="B39" i="22"/>
  <c r="B40" i="22" s="1"/>
  <c r="C40" i="22" s="1"/>
  <c r="B41" i="22" s="1"/>
  <c r="C41" i="22" s="1"/>
  <c r="B51" i="9"/>
  <c r="B52" i="9"/>
  <c r="C52" i="9"/>
  <c r="B53" i="9" s="1"/>
  <c r="C40" i="9"/>
  <c r="C33" i="22" l="1"/>
  <c r="B55" i="9"/>
  <c r="C55" i="9" s="1"/>
  <c r="B54" i="9"/>
  <c r="C54" i="9" s="1"/>
  <c r="B57" i="9" l="1"/>
  <c r="B56" i="9"/>
  <c r="B58" i="9"/>
  <c r="C58" i="9" s="1"/>
  <c r="B59" i="9" l="1"/>
  <c r="C59" i="9" s="1"/>
  <c r="C51" i="9"/>
</calcChain>
</file>

<file path=xl/sharedStrings.xml><?xml version="1.0" encoding="utf-8"?>
<sst xmlns="http://schemas.openxmlformats.org/spreadsheetml/2006/main" count="1465" uniqueCount="673">
  <si>
    <t>Event</t>
  </si>
  <si>
    <t>Location</t>
  </si>
  <si>
    <t>Date</t>
  </si>
  <si>
    <t>Start Time</t>
  </si>
  <si>
    <t>Duration</t>
  </si>
  <si>
    <t>2THEDGE</t>
  </si>
  <si>
    <t>TTU / SPC</t>
  </si>
  <si>
    <t>OPO</t>
  </si>
  <si>
    <t>MissionGO</t>
  </si>
  <si>
    <t>BNSF</t>
  </si>
  <si>
    <t>Aerolane</t>
  </si>
  <si>
    <t>Blood Bank</t>
  </si>
  <si>
    <t>HEB/Food Bank</t>
  </si>
  <si>
    <t>ISD</t>
  </si>
  <si>
    <t>UMC</t>
  </si>
  <si>
    <t>Media - Dial In</t>
  </si>
  <si>
    <t>Comments / Questions</t>
  </si>
  <si>
    <t>Longrange Clinic</t>
  </si>
  <si>
    <t>Determine launch / landing locations</t>
  </si>
  <si>
    <t>2hr</t>
  </si>
  <si>
    <t>Catherine</t>
  </si>
  <si>
    <t>Airport Outreach</t>
  </si>
  <si>
    <t>Post City Garza County: 1381 US380 Post</t>
  </si>
  <si>
    <t>1hr</t>
  </si>
  <si>
    <t>No Office; will call</t>
  </si>
  <si>
    <t>Post-Garza County Municipal Airport: 
33.20331, -101.33822
33° 12′ 11.9″ N, 101° 20′ 17.6″ W
33° 12.198′ N, 101° 20.293′ W</t>
  </si>
  <si>
    <t>SAA</t>
  </si>
  <si>
    <t>ClearTech Aivation @Lubbock Executive Airpark: 12201 County Rd 2500 Lubbock</t>
  </si>
  <si>
    <t>Call a few days prior - let know how close we'll be operating
806-745-4967</t>
  </si>
  <si>
    <t>Larry T. Neal Memorial Airport: 12106 FM 400 Slaton</t>
  </si>
  <si>
    <t>Call prior to flights
Ruth - 806-3001457</t>
  </si>
  <si>
    <t>Biggin Hill Airport-Ta67: 11302 US-84 Shallowater</t>
  </si>
  <si>
    <t>Lubbck Preston Smith It'l: 5401 N Martin L King Blvd Lubbock</t>
  </si>
  <si>
    <t xml:space="preserve"> Ty, Catherine</t>
  </si>
  <si>
    <t>Notification will alert LBB</t>
  </si>
  <si>
    <t>FAA Call</t>
  </si>
  <si>
    <t>Innovation Hub - 211</t>
  </si>
  <si>
    <t>Ty, Catherine</t>
  </si>
  <si>
    <t>Phil</t>
  </si>
  <si>
    <t>Kevin</t>
  </si>
  <si>
    <t>Jeff(?)</t>
  </si>
  <si>
    <t>Food Bank</t>
  </si>
  <si>
    <t>South Plains Food Bank - Zoom</t>
  </si>
  <si>
    <t>1 hr</t>
  </si>
  <si>
    <t>Phil, Carleigh, Lena</t>
  </si>
  <si>
    <t>Food Delivery</t>
  </si>
  <si>
    <t>HEB Lubbock Store</t>
  </si>
  <si>
    <t>Alyssa Owens</t>
  </si>
  <si>
    <t>ISD Coordination</t>
  </si>
  <si>
    <t>Shallowater, Frenship</t>
  </si>
  <si>
    <t>TBD</t>
  </si>
  <si>
    <t>Jessica</t>
  </si>
  <si>
    <t>Aron, Keith</t>
  </si>
  <si>
    <t>Mayor, Police</t>
  </si>
  <si>
    <t>Train VOs - Responsibilities</t>
  </si>
  <si>
    <t>Innovation Hub - Multiple Purpose Room</t>
  </si>
  <si>
    <t>30 mins</t>
  </si>
  <si>
    <t>Ryan</t>
  </si>
  <si>
    <t>Primary, secondary, tertiary</t>
  </si>
  <si>
    <t>Train Oberservers / Reporters</t>
  </si>
  <si>
    <t>2 Team Leads assigned to Ty and Catherine; 2 people per POV have a principle ob/re - doc all logistics and how to scale;
Emergency mgt procedures - landing procedures; recovery of cargo; Edu how to build drones into STEM edu; Need to develop a template - Phil &amp; team
- 17 slots</t>
  </si>
  <si>
    <t>Familiarize PICs with Reese</t>
  </si>
  <si>
    <t>Firehouse</t>
  </si>
  <si>
    <t>Are all of these within walking distance?  NO I am going to upload a map.  Lacy E. (Reese)</t>
  </si>
  <si>
    <t>Wind Turbine</t>
  </si>
  <si>
    <t>Solar Panel</t>
  </si>
  <si>
    <t>Field Area</t>
  </si>
  <si>
    <t>Wind Tunnel</t>
  </si>
  <si>
    <t>Conduct Sprectrum Analysis</t>
  </si>
  <si>
    <t>Ride near tracks</t>
  </si>
  <si>
    <t>Requested telecom surveys from BNSF</t>
  </si>
  <si>
    <t>Talk Through Events</t>
  </si>
  <si>
    <t>Innovation Hub - Clinic - STEM
Multipurpose Room</t>
  </si>
  <si>
    <t>Phil, Carleigh, Lena, Dr. H G-S, VOs, Oberservers / Reporters</t>
  </si>
  <si>
    <t>Jeff Hill, Marisol, Aaron</t>
  </si>
  <si>
    <t xml:space="preserve">Ashley Hamm?
Megan Crout, UMC, HSC, Shallowater, Frenship, Reese, TTU, TTUHSC </t>
  </si>
  <si>
    <t>Need big map</t>
  </si>
  <si>
    <t>Innovation Hub - Organ &amp; Blood
Multipurpose Room</t>
  </si>
  <si>
    <t>Phil, Carleigh, Lena, Researchers, Observers / Reporters</t>
  </si>
  <si>
    <t>Jason</t>
  </si>
  <si>
    <t>?</t>
  </si>
  <si>
    <t>OPOs, Blood Bank</t>
  </si>
  <si>
    <t xml:space="preserve">Carleigh has scheduled. </t>
  </si>
  <si>
    <t>Innovation Hub - Long Range Clinic
211</t>
  </si>
  <si>
    <t>Who from Littlefield?</t>
  </si>
  <si>
    <t>Innovation Hub - Infrastructure
211</t>
  </si>
  <si>
    <t>Innovation Hub - Mobile Clinic &amp; Delivery
Multipurpose / 211</t>
  </si>
  <si>
    <t>Jeff Hill, Marisol, Aaron, Thomas,  + Denver City</t>
  </si>
  <si>
    <t>UMC, HEB?</t>
  </si>
  <si>
    <t>Innovation Hub - Executive Demo
Multipurpose</t>
  </si>
  <si>
    <t>Jessica sent list</t>
  </si>
  <si>
    <t>All</t>
  </si>
  <si>
    <t>Ask Jeff for a team that will be responsible for this work within the next week so we can plan this out; need to coordinate with the food banks, etc.</t>
  </si>
  <si>
    <t>Innovation Hub - Higher Education Night
Multipurpose / 211</t>
  </si>
  <si>
    <t>Phil, Carleigh, Lena, Venky, Taysha, SPC Lead</t>
  </si>
  <si>
    <t>TTUHSC</t>
  </si>
  <si>
    <t>Carleigh will send out</t>
  </si>
  <si>
    <t>Post Event Deliverable</t>
  </si>
  <si>
    <t>Publish deliverables - oberservations, media, recap; ties into the comms plan; vertiport, utm, community impact, stem</t>
  </si>
  <si>
    <t>Name</t>
  </si>
  <si>
    <t>Company</t>
  </si>
  <si>
    <t>Phone</t>
  </si>
  <si>
    <t>Email</t>
  </si>
  <si>
    <t>When to Contact</t>
  </si>
  <si>
    <t>Website</t>
  </si>
  <si>
    <t>Notes</t>
  </si>
  <si>
    <t>FAA</t>
  </si>
  <si>
    <t>File NOTAM</t>
  </si>
  <si>
    <t>877-487-6867</t>
  </si>
  <si>
    <t>48 hrs prior</t>
  </si>
  <si>
    <t>Sam Colasanti</t>
  </si>
  <si>
    <t>(405) 706-4493</t>
  </si>
  <si>
    <t>samuel.r.colasanti@faa.gov</t>
  </si>
  <si>
    <t>Gavin Hill</t>
  </si>
  <si>
    <t>gavin.hill@faa.gov</t>
  </si>
  <si>
    <t>Bruce</t>
  </si>
  <si>
    <t>Bruce.CTR.Kinsler@faa.gov</t>
  </si>
  <si>
    <t>Paul Hamilton</t>
  </si>
  <si>
    <t>Paul.CTR.Hamilton@faa.gov</t>
  </si>
  <si>
    <t>Patrick Haas</t>
  </si>
  <si>
    <t>Patrick.CTR.Haas@faa.gov</t>
  </si>
  <si>
    <t>Rogan Flowers</t>
  </si>
  <si>
    <t>rogan.flowers@faa.gov</t>
  </si>
  <si>
    <t>Airports</t>
  </si>
  <si>
    <t>Mylo Wolding (AA/M)
Lonn Hagen (AC)</t>
  </si>
  <si>
    <r>
      <t xml:space="preserve">New Town Municipal Airport (05D)
</t>
    </r>
    <r>
      <rPr>
        <b/>
        <sz val="12"/>
        <color theme="1"/>
        <rFont val="Calibri"/>
        <family val="2"/>
        <scheme val="minor"/>
      </rPr>
      <t>CTAF 122.9</t>
    </r>
  </si>
  <si>
    <t>New Town</t>
  </si>
  <si>
    <t>(701)898-4918 (AA/M)
(701)898-1150 (addt'l Contact)</t>
  </si>
  <si>
    <t>Day before we do flight ops</t>
  </si>
  <si>
    <t>https://www.airnav.com/airport/05D</t>
  </si>
  <si>
    <t>8/26: left msg for Wolding; will call back - Mylo called back. Has some contacts with the oil &amp; gas - will let me know. Mylo flies low and sees them so they should have ADS-B Out</t>
  </si>
  <si>
    <t>Greg Synnes</t>
  </si>
  <si>
    <t>Dunn County Weydahl Field Airport (9Y1)</t>
  </si>
  <si>
    <t>Killdeer</t>
  </si>
  <si>
    <t>(701) 260-1235</t>
  </si>
  <si>
    <t>Do not need to contact further</t>
  </si>
  <si>
    <t>https://www.airnav.com/airport/9Y1</t>
  </si>
  <si>
    <t>8/26: guys that fly pipeline - Dakota Pipeline. No problem for the airport</t>
  </si>
  <si>
    <t>Jason Hutchinson</t>
  </si>
  <si>
    <t>Pete's Port Airport (55ND)</t>
  </si>
  <si>
    <t>701-764-8888 (O/M)</t>
  </si>
  <si>
    <t>https://www.airnav.com/airport/55ND</t>
  </si>
  <si>
    <t>9/5: called - unable to leave msg - outside of 3 mile radius waiver requires 
9/4: called again
8/26: unable to leave msg; will call back</t>
  </si>
  <si>
    <t>Shawn Morten (AA/M)
Kevin Lee (AA)</t>
  </si>
  <si>
    <t>Beulah Airport (95D)</t>
  </si>
  <si>
    <t>Beulah</t>
  </si>
  <si>
    <t>701-873-4100 (AA/M)
701-873-2259; 701-873-2311 (AA)</t>
  </si>
  <si>
    <t>https://www.airnav.com/airport/95D</t>
  </si>
  <si>
    <t>8/26: no concerns</t>
  </si>
  <si>
    <t>Wayne Entze
Airport Manager &amp; Airport Auth</t>
  </si>
  <si>
    <t>Mercer County Regional Airport (KHZE)</t>
  </si>
  <si>
    <t>Hazen</t>
  </si>
  <si>
    <r>
      <t xml:space="preserve">701-880-0042 (O)
</t>
    </r>
    <r>
      <rPr>
        <strike/>
        <sz val="12"/>
        <color theme="1"/>
        <rFont val="Calibri (Body)"/>
      </rPr>
      <t>701-748-6501 (M)</t>
    </r>
  </si>
  <si>
    <t>https://www.airnav.com/airport/KHZE</t>
  </si>
  <si>
    <t>8/26: no concerns - AG 701-321-0767 Rod Matters; called Rob - no concerns</t>
  </si>
  <si>
    <t>Lyle Lelm</t>
  </si>
  <si>
    <t>Washburn Municipal Airport (5C8)</t>
  </si>
  <si>
    <t>Washburn</t>
  </si>
  <si>
    <t>701-390-3926 (AA/M)</t>
  </si>
  <si>
    <t>2 AG sprayers - Airport will alert them - they have ADSB-Out</t>
  </si>
  <si>
    <t>https://www.airnav.com/airport/5C8</t>
  </si>
  <si>
    <t>8/26: left msg for Lelm; will call back
8/27: called me back - no concerns</t>
  </si>
  <si>
    <t>Ross Lorentzen (O/M)</t>
  </si>
  <si>
    <t>Lorentzen Airport (3NA2)</t>
  </si>
  <si>
    <t>701-462-3678 (O)
701-460-1536 (M)</t>
  </si>
  <si>
    <t>Not in operations</t>
  </si>
  <si>
    <t>https://www.airnav.com/airport/3NA2</t>
  </si>
  <si>
    <t>8/26: airport not in operation</t>
  </si>
  <si>
    <t>Jim Wilcox</t>
  </si>
  <si>
    <t>Garrison Municipal Airport (D05)</t>
  </si>
  <si>
    <t>Garrison</t>
  </si>
  <si>
    <t>701-301-1055 (AA/M)</t>
  </si>
  <si>
    <t>jimwilcox2@outlook.com
8/26: sent email with schedule
May need to update if times change</t>
  </si>
  <si>
    <t>https://www.airnav.com/airport/D05</t>
  </si>
  <si>
    <t>8/26: left msg for Wilcox; will call back; called back - no concerns - will notify the 1 AG sprayer but should not interfere</t>
  </si>
  <si>
    <t>Richard Bolkan</t>
  </si>
  <si>
    <t>Parshall-Hankins Airport (Y74)</t>
  </si>
  <si>
    <t>Parshall</t>
  </si>
  <si>
    <t>701-898-3144 (AA/M)</t>
  </si>
  <si>
    <t>https://www.airnav.com/airport/Y74</t>
  </si>
  <si>
    <t>9/4: no concerns
8/26: unable to leave msg will call back</t>
  </si>
  <si>
    <t>Luke Taylor</t>
  </si>
  <si>
    <t>Watford City Airport (S25)</t>
  </si>
  <si>
    <t>Watford</t>
  </si>
  <si>
    <t>701-570-2646 (AA/M)</t>
  </si>
  <si>
    <t>luke@ltenterprisesnd.com</t>
  </si>
  <si>
    <t>AG season slowing down - let land owners know and have them advise their AG aviators</t>
  </si>
  <si>
    <t>https://www.airnav.com/airport/S25</t>
  </si>
  <si>
    <t xml:space="preserve">8/26: unable to leave msg will call back; Luke called back - </t>
  </si>
  <si>
    <t>Kelly Braun</t>
  </si>
  <si>
    <t>Dickson/Theodore Roosevelt Regional Airport (KDIK)</t>
  </si>
  <si>
    <t>Dickinson</t>
  </si>
  <si>
    <t>701-483-1062 (AA/M)</t>
  </si>
  <si>
    <t>Only if operating with 10 nm</t>
  </si>
  <si>
    <t>https://www.airnav.com/airport/KDIK</t>
  </si>
  <si>
    <t>8/26: Airport admin - spoke with Kelly - further than what they are concerned with - no future notification required - 10 mi radius is what they're concerned with</t>
  </si>
  <si>
    <t>Steven Martens</t>
  </si>
  <si>
    <t>Stanley Municipal Airport (08D)</t>
  </si>
  <si>
    <t>Stanley</t>
  </si>
  <si>
    <t>701-629-0061 (AA/M)</t>
  </si>
  <si>
    <t>Steven may contact me if there appears to be any concern from the airport mtg</t>
  </si>
  <si>
    <t>https://www.airnav.com/airport/08D</t>
  </si>
  <si>
    <t>8/26: spoke with Steven - will bring up in the airport mtg; no spraying going on in the area this year but will keep my number and pass along in case</t>
  </si>
  <si>
    <t>Anthony Dudas (M)</t>
  </si>
  <si>
    <t>Williston Basin International Airport (KXWA)</t>
  </si>
  <si>
    <t>Williston</t>
  </si>
  <si>
    <t>701-577-8100 (O)
701-580-5699 (M)</t>
  </si>
  <si>
    <t>2 days prior to flight operations for logging</t>
  </si>
  <si>
    <t>https://www.airnav.com/airport/KXWA</t>
  </si>
  <si>
    <t>8/26: spoke with Anthony - may not have to do anything</t>
  </si>
  <si>
    <t>Kenneth Fredrick</t>
  </si>
  <si>
    <t>Fredricks Rancy (44ND)</t>
  </si>
  <si>
    <t>Twin Buttes</t>
  </si>
  <si>
    <t>(701) 460-0058</t>
  </si>
  <si>
    <t>No concerns</t>
  </si>
  <si>
    <t>9/11: Kenneth called back and is not planning on flying
9/11: left msg; will call back</t>
  </si>
  <si>
    <t>AG Contacts</t>
  </si>
  <si>
    <t>https://aero.nd.gov/licensing/aerial-applicators/licensed-applicators/</t>
  </si>
  <si>
    <t>Josh Dipippo</t>
  </si>
  <si>
    <t>Spotters Aerial AG LLC</t>
  </si>
  <si>
    <t>605-630-1044</t>
  </si>
  <si>
    <t xml:space="preserve">rachel@spottersaa.com	</t>
  </si>
  <si>
    <t>No concerns - runs a spray drone and won't be up there</t>
  </si>
  <si>
    <t>9/5: Called back - no concerns - flight operations in the area or at that time
9/4: left msg; sent email
8/26: unable to leave msg will call back</t>
  </si>
  <si>
    <t xml:space="preserve">SHAWN STEINBERGER	</t>
  </si>
  <si>
    <t xml:space="preserve">MASTER OF NONE LLC	</t>
  </si>
  <si>
    <t>701-580-5664</t>
  </si>
  <si>
    <t>shawnpsteinberger@gmail.com</t>
  </si>
  <si>
    <t>Will not cross paths</t>
  </si>
  <si>
    <t>8/26: no concerns - will be further south than we'll be flying</t>
  </si>
  <si>
    <t>Rod Matters</t>
  </si>
  <si>
    <t xml:space="preserve">701-321-0767 </t>
  </si>
  <si>
    <t>8/26: do not know if will be spraying at the time, does have ADSB-out</t>
  </si>
  <si>
    <t>RICHARD MARBURGER</t>
  </si>
  <si>
    <t>AERO SPRAYING SERVICE INC</t>
  </si>
  <si>
    <t>701-570-2342</t>
  </si>
  <si>
    <t>rckmrbrgr@gmail.com</t>
  </si>
  <si>
    <t>8/26: done spraying for the year</t>
  </si>
  <si>
    <t>FLETCHER DEKALB</t>
  </si>
  <si>
    <t>DEKALB AVIATION LLC</t>
  </si>
  <si>
    <t>509-322-6543</t>
  </si>
  <si>
    <t>fdekalb@gmail.com</t>
  </si>
  <si>
    <t>8/26: no concerns, done for the year and don't fly that low</t>
  </si>
  <si>
    <t>DURRELL HAGOOD</t>
  </si>
  <si>
    <t>WILLIAMS CO VECTOR CONTROL DIST 1</t>
  </si>
  <si>
    <t>701-770-8645</t>
  </si>
  <si>
    <t>durrellh@co.williams.nd.us</t>
  </si>
  <si>
    <t>9/4: left msg; sent email
8/26: unable to leave msg will call back</t>
  </si>
  <si>
    <t>Oil &amp; Gas Contacts</t>
  </si>
  <si>
    <t>Shawn Morten</t>
  </si>
  <si>
    <t>Dakota Helicopters</t>
  </si>
  <si>
    <t>Killdeer/Beulah</t>
  </si>
  <si>
    <t>701-873-4100</t>
  </si>
  <si>
    <t>chopr@westriv.com</t>
  </si>
  <si>
    <t>http://www.dakotaenergytechnologies.com/home.html - 701-764-6753</t>
  </si>
  <si>
    <t>8/26: possible pipeline gets close to that area - ADSB-Out; possible AG sprayers - watford City, Stanley - won't cross paths</t>
  </si>
  <si>
    <t>hbk Engineering</t>
  </si>
  <si>
    <t>312-432-0076</t>
  </si>
  <si>
    <t xml:space="preserve">Corp Headquarters </t>
  </si>
  <si>
    <t>https://www.hbkengineering.com/projects/xto-energy</t>
  </si>
  <si>
    <t>8/30: Mark Sheele - have a fixed wing - equipped with ADSB-out
8/26: spoke with Admin - she's finding someone to call me back</t>
  </si>
  <si>
    <t>Marathon Oil</t>
  </si>
  <si>
    <t>713-629-6600</t>
  </si>
  <si>
    <t>https://www.marathonoil.com/operations/bakken/</t>
  </si>
  <si>
    <t>8/26: advised to email mediarelations@marathonoil.com</t>
  </si>
  <si>
    <t>Synergy Oilfield Services</t>
  </si>
  <si>
    <t>221 Main St.
New Town</t>
  </si>
  <si>
    <t>701-621-6545</t>
  </si>
  <si>
    <t>https://www.manta.com/c/mkhb60m/synergy-oil-field-services-llc</t>
  </si>
  <si>
    <t>9/10: tried to stop by - no longer there
9/4: left msg
8/26: left msg; will call back</t>
  </si>
  <si>
    <t>XTO Energy</t>
  </si>
  <si>
    <t>321 22nd Ave E, 
Williston, ND 58801
Killdeer; Williston</t>
  </si>
  <si>
    <t>817-870-2800
817-299-2800
701-774-6700 - Local office</t>
  </si>
  <si>
    <t>https://www.xtoenergy.com/operations/operating-areas/north-dakota</t>
  </si>
  <si>
    <t>9/4: tried again
8/26: unable to leave msg will call back</t>
  </si>
  <si>
    <t>Dakota Gasification Company</t>
  </si>
  <si>
    <t>701-873-2100
800-242-2372 (HQ)</t>
  </si>
  <si>
    <t>Great Plains Synfuels Plant
Headquarters</t>
  </si>
  <si>
    <t>https://www.dakotagas.com/</t>
  </si>
  <si>
    <t>9/4: Mr. Anderson - no helicoptors; do have cessna caravan - well south and west of the area - Beuhla to Killdeer and straight north to Tyoga - nothing else scheduled (9/16)
9/4: left msg for Mr. Anderson - asked to call me back
8/26: Called ND # - advised to contact Security for coordination: 701-223-0441 Andy B; will call back</t>
  </si>
  <si>
    <t>Petro Hunt</t>
  </si>
  <si>
    <t>701-675-2467</t>
  </si>
  <si>
    <t>https://www.petrohunt.com/</t>
  </si>
  <si>
    <t>8/26: unable to reach someone via phone; completed Contact Us form: https://www.petrohunt.com/contact/</t>
  </si>
  <si>
    <t>Communitee Resources</t>
  </si>
  <si>
    <t>Local First Responders</t>
  </si>
  <si>
    <t>Thomasine</t>
  </si>
  <si>
    <t>Central POC</t>
  </si>
  <si>
    <t>Put advisory in Portal</t>
  </si>
  <si>
    <t>Organization</t>
  </si>
  <si>
    <t>Title</t>
  </si>
  <si>
    <t>Arrival Date</t>
  </si>
  <si>
    <t>Departure Date</t>
  </si>
  <si>
    <t>Role</t>
  </si>
  <si>
    <t>Involved in Ops/need overview</t>
  </si>
  <si>
    <t>Training Needed</t>
  </si>
  <si>
    <t>Valkyrie</t>
  </si>
  <si>
    <t>*Catherine Self</t>
  </si>
  <si>
    <t>Valkyrie UAS Solutions</t>
  </si>
  <si>
    <t>Remote Pilot in Command</t>
  </si>
  <si>
    <t>907-250-7032</t>
  </si>
  <si>
    <t>catherine.self@2thedge.com; cself@valkyrie-uas.co</t>
  </si>
  <si>
    <t>RPIC</t>
  </si>
  <si>
    <t>x</t>
  </si>
  <si>
    <t>*Ty Harmon</t>
  </si>
  <si>
    <t>Hub Operator</t>
  </si>
  <si>
    <t>404-435-5900</t>
  </si>
  <si>
    <t>tyson.harmon@2thedge.com; tharmon@valkyrie-uas.co</t>
  </si>
  <si>
    <t>HO/VO</t>
  </si>
  <si>
    <t>VO, HO</t>
  </si>
  <si>
    <t>Airspace Link</t>
  </si>
  <si>
    <t>*Kelley Lindish</t>
  </si>
  <si>
    <t>Implementation Services DIrector</t>
  </si>
  <si>
    <t>207-751-7171</t>
  </si>
  <si>
    <t>kelley.lindish@airspacelink.com</t>
  </si>
  <si>
    <t>ASL Set-up, stream</t>
  </si>
  <si>
    <t>*Alberto Post</t>
  </si>
  <si>
    <t>UAS Project Consultant</t>
  </si>
  <si>
    <t>703-609-5020</t>
  </si>
  <si>
    <t>alberto.post@airspacelink.com</t>
  </si>
  <si>
    <t>*Lorenzo Malene</t>
  </si>
  <si>
    <t>Project Manager</t>
  </si>
  <si>
    <t>248-318-9187</t>
  </si>
  <si>
    <t>lorenzo.maleene@airspacelink.com</t>
  </si>
  <si>
    <t>Christian Colbert</t>
  </si>
  <si>
    <t>BD Director</t>
  </si>
  <si>
    <t>307- 256-8035</t>
  </si>
  <si>
    <t>christian.colbert@airspacelink.com</t>
  </si>
  <si>
    <t>UND</t>
  </si>
  <si>
    <t>*David Wilson</t>
  </si>
  <si>
    <t>University of North Dakota</t>
  </si>
  <si>
    <t>Associate VP for Research</t>
  </si>
  <si>
    <t xml:space="preserve">dr.wilson@und.edu </t>
  </si>
  <si>
    <t>*Thomasine Heitkamp</t>
  </si>
  <si>
    <t>Professor</t>
  </si>
  <si>
    <t>218-779-6249</t>
  </si>
  <si>
    <t xml:space="preserve">thomasine.heitkamp@und.edu </t>
  </si>
  <si>
    <t>Floater</t>
  </si>
  <si>
    <t>*Amanda Brandt</t>
  </si>
  <si>
    <t>University of North Dakota/RIAS</t>
  </si>
  <si>
    <t>Senior Research Scientist</t>
  </si>
  <si>
    <t>520-444-4984</t>
  </si>
  <si>
    <t>amanda.brandt@und.edu</t>
  </si>
  <si>
    <t>HO/VO/Data logger</t>
  </si>
  <si>
    <t>*Natalia Wilson</t>
  </si>
  <si>
    <t>Autonomous systems developmer</t>
  </si>
  <si>
    <t>602-618-6100</t>
  </si>
  <si>
    <t>natalia.wilson@und.edu</t>
  </si>
  <si>
    <t>*Michael Haman</t>
  </si>
  <si>
    <t>Events and Comms Specialists</t>
  </si>
  <si>
    <t>218-791-5555</t>
  </si>
  <si>
    <t xml:space="preserve">michael.Haman@und.edu </t>
  </si>
  <si>
    <t>*Scott Keane</t>
  </si>
  <si>
    <t>UAS Chief Pilot</t>
  </si>
  <si>
    <t>856-325-9200</t>
  </si>
  <si>
    <t>scott.keane@und.edu</t>
  </si>
  <si>
    <t>*Mark Askelson</t>
  </si>
  <si>
    <t>Director of RIAS</t>
  </si>
  <si>
    <t>218-791-9917</t>
  </si>
  <si>
    <t xml:space="preserve">mark.askelson@und.edu </t>
  </si>
  <si>
    <t>Zachary Reeder</t>
  </si>
  <si>
    <t>Project Manager of RIAS</t>
  </si>
  <si>
    <t>920-420-4108</t>
  </si>
  <si>
    <t xml:space="preserve">zachary.reeder@und.edu </t>
  </si>
  <si>
    <t>*Rylee Dahlen</t>
  </si>
  <si>
    <t>Unveristy of North Dakota</t>
  </si>
  <si>
    <t>Graduate Assistant for MHA Drones</t>
  </si>
  <si>
    <t>701-421-7942</t>
  </si>
  <si>
    <t xml:space="preserve">rylee.dahlen@und.edu </t>
  </si>
  <si>
    <t>Helper in TB</t>
  </si>
  <si>
    <t>*Ryan Walsh</t>
  </si>
  <si>
    <t>DeTect</t>
  </si>
  <si>
    <t>Senior Project Manager</t>
  </si>
  <si>
    <t>701-850-6015</t>
  </si>
  <si>
    <t>ryan.walsh@detect-inc.com</t>
  </si>
  <si>
    <t>*Paul Snyder</t>
  </si>
  <si>
    <t>UND Aerospace</t>
  </si>
  <si>
    <t>Director of UAS Operations</t>
  </si>
  <si>
    <t>218-791-4161</t>
  </si>
  <si>
    <t>paul.snyder@und.edu</t>
  </si>
  <si>
    <t>*James Moe</t>
  </si>
  <si>
    <t>UAS Associate</t>
  </si>
  <si>
    <t>218-779-6704</t>
  </si>
  <si>
    <t>james.moe@und.edu</t>
  </si>
  <si>
    <t>Radar - Mobile Truck</t>
  </si>
  <si>
    <t>Test Site</t>
  </si>
  <si>
    <t>*Landon Johnson</t>
  </si>
  <si>
    <t>Northern Plains UAS Test Site</t>
  </si>
  <si>
    <t>Program Manager</t>
  </si>
  <si>
    <t>701-367-1963</t>
  </si>
  <si>
    <t>landon.t.johnson@und.edu</t>
  </si>
  <si>
    <t>Jacob Deforest</t>
  </si>
  <si>
    <t>Director of Operations</t>
  </si>
  <si>
    <t>Hunter Hegel</t>
  </si>
  <si>
    <t>Operations Specialist</t>
  </si>
  <si>
    <t>Blake Prozinski</t>
  </si>
  <si>
    <t>Safety Lead</t>
  </si>
  <si>
    <t>NHS and MHA</t>
  </si>
  <si>
    <t>*Kerry Hartman</t>
  </si>
  <si>
    <t>NHS College</t>
  </si>
  <si>
    <t>Dean</t>
  </si>
  <si>
    <t>701-426-8936</t>
  </si>
  <si>
    <t>khartm@nhsc.edu</t>
  </si>
  <si>
    <t>*Prairie Rose Seminole</t>
  </si>
  <si>
    <t xml:space="preserve">NHS College </t>
  </si>
  <si>
    <t>701-793-6166</t>
  </si>
  <si>
    <t>pseminole@nhsc.edu</t>
  </si>
  <si>
    <t>*Sheila Many Ribs</t>
  </si>
  <si>
    <t>MHA Nation</t>
  </si>
  <si>
    <t>Director of Planning and Grants</t>
  </si>
  <si>
    <t>701-833-0068</t>
  </si>
  <si>
    <t>smanyribs64@gmail.com</t>
  </si>
  <si>
    <t>*Jared Eagle</t>
  </si>
  <si>
    <t>Elbowoods</t>
  </si>
  <si>
    <t>Health Administrator</t>
  </si>
  <si>
    <t>701-627-7613</t>
  </si>
  <si>
    <t>jared.eagle@ihs.gov</t>
  </si>
  <si>
    <t>THALES</t>
  </si>
  <si>
    <t>*Jeff Richards</t>
  </si>
  <si>
    <t>Thales</t>
  </si>
  <si>
    <t>ATM Operations Expert</t>
  </si>
  <si>
    <t>630-544-1372</t>
  </si>
  <si>
    <t>Jeffrey.Richards.e@thalesdigital.io</t>
  </si>
  <si>
    <t>VO 2</t>
  </si>
  <si>
    <t>*Sean Roy</t>
  </si>
  <si>
    <t>UAS Operations Manager</t>
  </si>
  <si>
    <t>309-533-9200</t>
  </si>
  <si>
    <t>Sean.Roy.e@thalesdigital.io</t>
  </si>
  <si>
    <t>9/16/2024 afternoon</t>
  </si>
  <si>
    <t>VO 3</t>
  </si>
  <si>
    <t>*Ian Joyce</t>
  </si>
  <si>
    <t>Field Engineer</t>
  </si>
  <si>
    <t>315-263-3425</t>
  </si>
  <si>
    <t>Ian.Joyce.e@thalesdigital.io</t>
  </si>
  <si>
    <t>VO 4</t>
  </si>
  <si>
    <t>*Greta Silewski</t>
  </si>
  <si>
    <t>Consultant</t>
  </si>
  <si>
    <t>701-739-6841</t>
  </si>
  <si>
    <t>greta.silewski.e@thalesdigital.io</t>
  </si>
  <si>
    <t>VO 5</t>
  </si>
  <si>
    <t xml:space="preserve">OTHERS </t>
  </si>
  <si>
    <t>VO 6</t>
  </si>
  <si>
    <t>Greg Leopold</t>
  </si>
  <si>
    <t>VO 7</t>
  </si>
  <si>
    <t>Shawn Roberts</t>
  </si>
  <si>
    <t>VO 8</t>
  </si>
  <si>
    <t>Steven Englert</t>
  </si>
  <si>
    <t>Thomas Gullett</t>
  </si>
  <si>
    <t>Kyle Schlieman</t>
  </si>
  <si>
    <t>Quinten Scott</t>
  </si>
  <si>
    <t>Item</t>
  </si>
  <si>
    <t>Qty</t>
  </si>
  <si>
    <t>POC</t>
  </si>
  <si>
    <t>Cones</t>
  </si>
  <si>
    <t>12</t>
  </si>
  <si>
    <t>Catherine (4)
Landon (8?)</t>
  </si>
  <si>
    <t>Mark off each launch/landing zone (1 contingency landing)</t>
  </si>
  <si>
    <t>Ground Radios</t>
  </si>
  <si>
    <t>NPUASTS</t>
  </si>
  <si>
    <t>Do we want ground radios?</t>
  </si>
  <si>
    <t>Aviation Radio</t>
  </si>
  <si>
    <t>Generator</t>
  </si>
  <si>
    <t>Pod Docks</t>
  </si>
  <si>
    <t>Batteries</t>
  </si>
  <si>
    <t>Swoop Aero Aircraft</t>
  </si>
  <si>
    <t>Safety Vests</t>
  </si>
  <si>
    <t>3-4</t>
  </si>
  <si>
    <t>I think I have enough but need to verify
Should others outside of Hub operators/VOs have one?</t>
  </si>
  <si>
    <t>Mobile radar truck</t>
  </si>
  <si>
    <t>UND will bring Mobile Radar truck on 16th.  Detect will be brining 2 radars as well - date TBD (PS)</t>
  </si>
  <si>
    <t>Checklists</t>
  </si>
  <si>
    <t>Hub Operator - 2 sets (1 set each launch/landing zone)
Remote Pilot Operator - 1 set at NT
POD Swap Operator - 1 example NT</t>
  </si>
  <si>
    <t>Waiver/CONOPS</t>
  </si>
  <si>
    <t>1 set each launch/landing zone</t>
  </si>
  <si>
    <t>Goodies</t>
  </si>
  <si>
    <t>Catherine/Ty</t>
  </si>
  <si>
    <t>Skydio</t>
  </si>
  <si>
    <t>Payload(s)</t>
  </si>
  <si>
    <t>Expired Epi-pens? Different sized prescription bottles? Need to finalize Payload</t>
  </si>
  <si>
    <t>FIrst Aid kit</t>
  </si>
  <si>
    <t>hot spots</t>
  </si>
  <si>
    <t>Plan to have at each alternate LZ</t>
  </si>
  <si>
    <t>Large TV screens to show Portal image of drone flight live.</t>
  </si>
  <si>
    <t>Needed by ASL/Thales to showcase the drone location on a large screen for all to see.  One for take off-location, one for landing location.  Power will also be required.</t>
  </si>
  <si>
    <t>where is a large conference room that we can use to meet as a group?</t>
  </si>
  <si>
    <t>Tents</t>
  </si>
  <si>
    <t>Chairs</t>
  </si>
  <si>
    <t>Cradlepoints</t>
  </si>
  <si>
    <t>PA System</t>
  </si>
  <si>
    <t>Have a small speaker/microphone combo</t>
  </si>
  <si>
    <t>Scales</t>
  </si>
  <si>
    <t>Tie downs</t>
  </si>
  <si>
    <t>Date:</t>
  </si>
  <si>
    <t>Sept 10-12</t>
  </si>
  <si>
    <t>Operator:</t>
  </si>
  <si>
    <t>Location:</t>
  </si>
  <si>
    <t>Elbowoods Clinic to Twin Buttes Pavillion</t>
  </si>
  <si>
    <t>Customer:</t>
  </si>
  <si>
    <t>Research Objective:</t>
  </si>
  <si>
    <t>Check-out flights; Hub Operator training</t>
  </si>
  <si>
    <t>Primary Media Representative:</t>
  </si>
  <si>
    <t>N/A</t>
  </si>
  <si>
    <t>Participants:</t>
  </si>
  <si>
    <t>Valkyrie, UND, NPUASTS, Hub Operator</t>
  </si>
  <si>
    <t>Run of Show:</t>
  </si>
  <si>
    <t>Responsible Party</t>
  </si>
  <si>
    <t>Notes/Questions</t>
  </si>
  <si>
    <t>Flight Team Arrives</t>
  </si>
  <si>
    <t>Unpack</t>
  </si>
  <si>
    <t>Kerry Hartman, Facilities Deon 701-421-0023</t>
  </si>
  <si>
    <t>NHS</t>
  </si>
  <si>
    <t>Set-up Aircraft</t>
  </si>
  <si>
    <t>Wes has provided the name of Deon number above</t>
  </si>
  <si>
    <t>Build Batteries</t>
  </si>
  <si>
    <t>Routine Checks</t>
  </si>
  <si>
    <t>Unexpected Events</t>
  </si>
  <si>
    <t>9/13, 9/14</t>
  </si>
  <si>
    <t>Hub Operator Training</t>
  </si>
  <si>
    <t>Ty, Amanda, NHS Student(s); 8-12</t>
  </si>
  <si>
    <t>Storage location for aircraft and supplies</t>
  </si>
  <si>
    <t>NHS - Prairie Rose coordinating</t>
  </si>
  <si>
    <t>NPUASTS Trailer Mobilization to New Town</t>
  </si>
  <si>
    <t>2-4 hr set up
Not needed for 9/16-9/17</t>
  </si>
  <si>
    <t>NPUASTS Trailer Mobilization to Twin Buttes</t>
  </si>
  <si>
    <t>Detect Radar Trucks in position</t>
  </si>
  <si>
    <t>Detect</t>
  </si>
  <si>
    <t xml:space="preserve">2 radar trailers est TBD - at clinics
1 mobile truck - </t>
  </si>
  <si>
    <t>Elbowoods
Twin Buttes
Madaree</t>
  </si>
  <si>
    <t>Open Questions:</t>
  </si>
  <si>
    <t>Amanda is putting together what data is needed to be collected for Grant support</t>
  </si>
  <si>
    <t>Payloads - schools selecting</t>
  </si>
  <si>
    <t>Does Ty need someone in Twin Buttes with him?</t>
  </si>
  <si>
    <t>Will the radar truck be available</t>
  </si>
  <si>
    <t>Thomasine or Zach or Rylee, Amanda, Landon, Ty, Catherine, perhaps 1 other person</t>
  </si>
  <si>
    <t>Landon - at 1 contingency location</t>
  </si>
  <si>
    <t>Central Timezone</t>
  </si>
  <si>
    <t>When set up tables &amp; tents - set up only on day of protocol</t>
  </si>
  <si>
    <t>Start</t>
  </si>
  <si>
    <t>Stop</t>
  </si>
  <si>
    <t>Dur in min</t>
  </si>
  <si>
    <t>Flight Ops Prep</t>
  </si>
  <si>
    <t>NHS/Travel</t>
  </si>
  <si>
    <t>Will update task times once have initial run-through</t>
  </si>
  <si>
    <t>All participants meet at NHS</t>
  </si>
  <si>
    <t>Daily &amp; Safety Briefings</t>
  </si>
  <si>
    <t>NHA</t>
  </si>
  <si>
    <t>Bring aircraft to New Town Launch Location &amp; Set Up</t>
  </si>
  <si>
    <t>Elbowoods Clinic</t>
  </si>
  <si>
    <t>Perform Daily Checks</t>
  </si>
  <si>
    <t>Hub Operator/Amanda</t>
  </si>
  <si>
    <t>Travel to Twin Buttes</t>
  </si>
  <si>
    <t>Ty, Thomasine or Zach or Rylee</t>
  </si>
  <si>
    <t>Twin Buttes Pavillion</t>
  </si>
  <si>
    <t>Bring cones, safety vest, cell/laptop</t>
  </si>
  <si>
    <t>Travel to Contingency Location</t>
  </si>
  <si>
    <t>Landon</t>
  </si>
  <si>
    <t>Checkout Flight 1</t>
  </si>
  <si>
    <t>Elbowoods to Twin Buttes</t>
  </si>
  <si>
    <t>Establish Comms Channel</t>
  </si>
  <si>
    <t>Elbowoods; Twin Buttes</t>
  </si>
  <si>
    <t>Will send link to participants</t>
  </si>
  <si>
    <t>Flight Briefing</t>
  </si>
  <si>
    <t>Comms</t>
  </si>
  <si>
    <t>Perform Pre-flight Checks</t>
  </si>
  <si>
    <t>Catherine/Hub Operator</t>
  </si>
  <si>
    <t>Verbally Confirm Ready for Launch/Launch</t>
  </si>
  <si>
    <t>Flight to Twin Buttes</t>
  </si>
  <si>
    <t>Will update flight time once load route</t>
  </si>
  <si>
    <t>Alert Landing 5 mins out</t>
  </si>
  <si>
    <t>Land</t>
  </si>
  <si>
    <t>Recover Aircraft</t>
  </si>
  <si>
    <t>Ty</t>
  </si>
  <si>
    <t>Swap Payload/Battery</t>
  </si>
  <si>
    <t>Checkout Flight 2</t>
  </si>
  <si>
    <t>Twin Buttes to Elbowoods</t>
  </si>
  <si>
    <t>Ty/Catherine</t>
  </si>
  <si>
    <t>Announce Ready for Launch</t>
  </si>
  <si>
    <t>Launch</t>
  </si>
  <si>
    <t>Hub Operator/Amanda/Catherine</t>
  </si>
  <si>
    <t>Secure Aircraft</t>
  </si>
  <si>
    <t>Catherine to bring lunch - stay with aircraft</t>
  </si>
  <si>
    <t>Lunch</t>
  </si>
  <si>
    <t>Checkout Flight 3</t>
  </si>
  <si>
    <t>Elbowoods; Twin Buttes; Cont Location</t>
  </si>
  <si>
    <t>Checkout Flight 4</t>
  </si>
  <si>
    <t>Pack up and Travel back to New Town</t>
  </si>
  <si>
    <t>Pack up and depart for NHA</t>
  </si>
  <si>
    <t>Elbowoods/NHS</t>
  </si>
  <si>
    <t>Bingo time Flight 1</t>
  </si>
  <si>
    <t>Bingo time Flight 2</t>
  </si>
  <si>
    <t>Bingo time Flight 3</t>
  </si>
  <si>
    <t>Bingo time Flight 4</t>
  </si>
  <si>
    <t>How much set up time for monitors/streaming, tents, etc.</t>
  </si>
  <si>
    <t>Valkyrie, NPUASTS, Hub Operator, Amanda, ASL, Data Collector</t>
  </si>
  <si>
    <t>All participants meet at Earth Lodge Village</t>
  </si>
  <si>
    <t>Earth Lodge Village</t>
  </si>
  <si>
    <t>Amanda/Hub Operator</t>
  </si>
  <si>
    <t>VLOS Checkout Flights</t>
  </si>
  <si>
    <t>ASL, NPUASTS, Detect</t>
  </si>
  <si>
    <t>Set up Streaming Capability in Twin Buttes</t>
  </si>
  <si>
    <t>ASL</t>
  </si>
  <si>
    <t>Set up Streaming Capability in Elbowoods</t>
  </si>
  <si>
    <t>1h</t>
  </si>
  <si>
    <t>Travel to Manadree Radar Truck Location</t>
  </si>
  <si>
    <t>Set up Radar Truck</t>
  </si>
  <si>
    <t>Confirm ready</t>
  </si>
  <si>
    <t>Move Drones to Elbowoods</t>
  </si>
  <si>
    <t>In transit</t>
  </si>
  <si>
    <t>Ty, ASL, NPUASTS, Detect</t>
  </si>
  <si>
    <t>Move Aircraft Back to Earth Lodge for Dinner</t>
  </si>
  <si>
    <t>Catherine, Amanda, HO</t>
  </si>
  <si>
    <t>Debrief</t>
  </si>
  <si>
    <t>Set Up for Dinner Event</t>
  </si>
  <si>
    <t>Dinner Event</t>
  </si>
  <si>
    <t>Open Items:</t>
  </si>
  <si>
    <t>What to cover in the operations awareness event</t>
  </si>
  <si>
    <t>NHA or Earth Lodge Villiage</t>
  </si>
  <si>
    <t>Pre-coordination of locations - Prairie Rose</t>
  </si>
  <si>
    <t>Communittee engagement</t>
  </si>
  <si>
    <t>Get list of what we need from Prairie Rose</t>
  </si>
  <si>
    <t>Participants</t>
  </si>
  <si>
    <t>Confirm times with location availability</t>
  </si>
  <si>
    <t>Thomasine working with event coordinator to plan</t>
  </si>
  <si>
    <t>Earth Lodge Village is Rented and Better Bs will cater</t>
  </si>
  <si>
    <t>Get picture of drone for the billboard</t>
  </si>
  <si>
    <t>Items transported</t>
  </si>
  <si>
    <t>Dur in Min</t>
  </si>
  <si>
    <t>Actions</t>
  </si>
  <si>
    <t>Asignee</t>
  </si>
  <si>
    <t>Status</t>
  </si>
  <si>
    <t>Addt'l Notes</t>
  </si>
  <si>
    <t>Organ Vitality:</t>
  </si>
  <si>
    <t>Liver: 1-4 hrs…average 2 hrs</t>
  </si>
  <si>
    <t>Kidney: 1-8 hrs…average 3</t>
  </si>
  <si>
    <t>Pancreas: 1-6 hrs…average  3</t>
  </si>
  <si>
    <t>Valkyrie, NPUASTS, Hub Operator, Amanda, ASL, Data Collector, Dectect</t>
  </si>
  <si>
    <t>Elbowoods/Travel</t>
  </si>
  <si>
    <t>Weather day Sept 19</t>
  </si>
  <si>
    <t>Open Questions</t>
  </si>
  <si>
    <t>Can we set up tents, etc. on 9/16 and leave up through 9/18 or do those need to be set up daily?</t>
  </si>
  <si>
    <t>Demonstrate medical transportation use case</t>
  </si>
  <si>
    <t>Public Engagement</t>
  </si>
  <si>
    <t>Flight to New Town</t>
  </si>
  <si>
    <t>Twin Buttes Team</t>
  </si>
  <si>
    <t>Facilitator:</t>
  </si>
  <si>
    <t>ASL, UND, NPUASTS, Valkyrie, NHS, MHA with Roles</t>
  </si>
  <si>
    <t xml:space="preserve">Arrive </t>
  </si>
  <si>
    <t>Review Objectives</t>
  </si>
  <si>
    <t>Outline the purpose of the debrief
Define what the team hopes to achieve by the end of the meeting</t>
  </si>
  <si>
    <t>Summary of the Event/Project/Activity</t>
  </si>
  <si>
    <t>Provide a brief overview of what was undertaken
Highlight key outcomes and milestones</t>
  </si>
  <si>
    <t>What Went Well</t>
  </si>
  <si>
    <t>Discuss successes and positive aspects
Recognize achievements and contributions</t>
  </si>
  <si>
    <t>Challenges and Areas for Improvement</t>
  </si>
  <si>
    <t>Identify issues or obstacles encountered
Discuss areas where performance could be enhanced</t>
  </si>
  <si>
    <t>Lessons Learned</t>
  </si>
  <si>
    <t>Share insights gained from the experience
Consider how these lessons can be applied in the future</t>
  </si>
  <si>
    <t>Action Items and Next Steps</t>
  </si>
  <si>
    <t>Assign tasks and responsibilities for follow-up actions
Set deadlines and determine who will be accountable</t>
  </si>
  <si>
    <t>Feedback and Closing Remarks</t>
  </si>
  <si>
    <t>Invite feedback from attendees on the debrief process
Summarize key takeaways and final thoughts
Confirm date and time for the next meeting if needed</t>
  </si>
  <si>
    <t>Adjournment</t>
  </si>
  <si>
    <t>Phase 2 Strategy Discussions?</t>
  </si>
  <si>
    <t>ELZ #1</t>
  </si>
  <si>
    <t>ELZ #2</t>
  </si>
  <si>
    <t>ELZ #3</t>
  </si>
  <si>
    <t>OIC:</t>
  </si>
  <si>
    <t>Primary POC:</t>
  </si>
  <si>
    <t>Secondary POC:</t>
  </si>
  <si>
    <t>VIPs</t>
  </si>
  <si>
    <t>Tribal Council</t>
  </si>
  <si>
    <t>Project Team Roles for Protocol Flight</t>
  </si>
  <si>
    <t>Comm Plans and Invitations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</si>
</sst>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h:mm\ AM/PM;@"/>
  </numFmts>
  <fonts count="23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Aptos"/>
      <family val="2"/>
      <charset val="1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</font>
    <font>
      <strike/>
      <sz val="12"/>
      <color theme="1"/>
      <name val="Calibri (Body)"/>
    </font>
    <font>
      <sz val="11"/>
      <color rgb="FF000000"/>
      <name val="Calibri"/>
      <family val="2"/>
    </font>
    <font>
      <sz val="16"/>
      <color rgb="FF383838"/>
      <name val="Calibri"/>
      <family val="2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00B050"/>
      </right>
      <top/>
      <bottom/>
      <diagonal/>
    </border>
    <border>
      <left/>
      <right/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4">
    <xf numFmtId="0" fontId="0" fillId="0" borderId="0"/>
    <xf numFmtId="0" fontId="4" fillId="0" borderId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16" fontId="0" fillId="0" borderId="0" xfId="0" applyNumberFormat="1" applyAlignment="1">
      <alignment vertical="center" wrapText="1"/>
    </xf>
    <xf numFmtId="164" fontId="2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/>
    <xf numFmtId="16" fontId="0" fillId="3" borderId="0" xfId="0" applyNumberFormat="1" applyFill="1" applyAlignment="1">
      <alignment horizontal="right" vertical="center"/>
    </xf>
    <xf numFmtId="164" fontId="0" fillId="3" borderId="0" xfId="0" applyNumberFormat="1" applyFill="1" applyAlignment="1">
      <alignment horizontal="right" vertical="center"/>
    </xf>
    <xf numFmtId="0" fontId="5" fillId="0" borderId="0" xfId="0" applyFont="1" applyAlignment="1">
      <alignment wrapText="1"/>
    </xf>
    <xf numFmtId="0" fontId="7" fillId="0" borderId="0" xfId="1" applyFont="1"/>
    <xf numFmtId="0" fontId="4" fillId="0" borderId="0" xfId="1"/>
    <xf numFmtId="0" fontId="4" fillId="0" borderId="0" xfId="1" applyAlignment="1">
      <alignment wrapText="1"/>
    </xf>
    <xf numFmtId="0" fontId="9" fillId="0" borderId="0" xfId="1" applyFont="1" applyAlignment="1">
      <alignment wrapText="1"/>
    </xf>
    <xf numFmtId="0" fontId="6" fillId="0" borderId="0" xfId="1" applyFont="1"/>
    <xf numFmtId="0" fontId="6" fillId="0" borderId="0" xfId="1" applyFont="1" applyAlignment="1">
      <alignment wrapText="1"/>
    </xf>
    <xf numFmtId="0" fontId="6" fillId="0" borderId="0" xfId="1" applyFont="1" applyAlignment="1">
      <alignment horizontal="left" wrapText="1"/>
    </xf>
    <xf numFmtId="0" fontId="10" fillId="0" borderId="0" xfId="1" applyFont="1"/>
    <xf numFmtId="0" fontId="10" fillId="0" borderId="0" xfId="1" applyFont="1" applyAlignment="1">
      <alignment horizontal="left" wrapText="1"/>
    </xf>
    <xf numFmtId="0" fontId="9" fillId="0" borderId="0" xfId="1" applyFont="1" applyAlignment="1">
      <alignment horizontal="left" wrapText="1" inden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wrapText="1"/>
    </xf>
    <xf numFmtId="0" fontId="11" fillId="0" borderId="0" xfId="1" applyFont="1" applyAlignment="1">
      <alignment horizontal="left" wrapText="1" indent="1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center" indent="1"/>
    </xf>
    <xf numFmtId="0" fontId="12" fillId="0" borderId="0" xfId="1" applyFont="1" applyAlignment="1">
      <alignment horizontal="left" vertical="center"/>
    </xf>
    <xf numFmtId="20" fontId="6" fillId="0" borderId="0" xfId="1" applyNumberFormat="1" applyFont="1" applyAlignment="1">
      <alignment horizontal="left" wrapText="1"/>
    </xf>
    <xf numFmtId="0" fontId="13" fillId="0" borderId="0" xfId="1" applyFont="1" applyAlignment="1">
      <alignment horizontal="left" wrapText="1"/>
    </xf>
    <xf numFmtId="0" fontId="11" fillId="0" borderId="0" xfId="1" applyFont="1" applyAlignment="1">
      <alignment horizontal="left" vertical="center" wrapText="1"/>
    </xf>
    <xf numFmtId="0" fontId="13" fillId="0" borderId="0" xfId="1" applyFont="1" applyAlignment="1">
      <alignment wrapText="1"/>
    </xf>
    <xf numFmtId="0" fontId="11" fillId="0" borderId="0" xfId="1" applyFont="1" applyAlignment="1">
      <alignment wrapText="1"/>
    </xf>
    <xf numFmtId="0" fontId="14" fillId="0" borderId="0" xfId="3"/>
    <xf numFmtId="0" fontId="10" fillId="0" borderId="0" xfId="1" applyFont="1" applyAlignment="1">
      <alignment wrapText="1"/>
    </xf>
    <xf numFmtId="14" fontId="0" fillId="0" borderId="0" xfId="0" applyNumberFormat="1" applyAlignment="1">
      <alignment horizontal="left"/>
    </xf>
    <xf numFmtId="0" fontId="11" fillId="0" borderId="0" xfId="1" applyFont="1" applyAlignment="1">
      <alignment horizontal="left" wrapText="1"/>
    </xf>
    <xf numFmtId="0" fontId="5" fillId="0" borderId="0" xfId="0" applyFont="1"/>
    <xf numFmtId="0" fontId="1" fillId="0" borderId="0" xfId="1" applyFont="1"/>
    <xf numFmtId="0" fontId="14" fillId="0" borderId="1" xfId="3" applyBorder="1"/>
    <xf numFmtId="0" fontId="15" fillId="0" borderId="0" xfId="0" applyFont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right"/>
    </xf>
    <xf numFmtId="14" fontId="16" fillId="0" borderId="0" xfId="0" applyNumberFormat="1" applyFont="1" applyAlignment="1">
      <alignment horizontal="left"/>
    </xf>
    <xf numFmtId="0" fontId="17" fillId="0" borderId="0" xfId="0" applyFont="1" applyAlignment="1">
      <alignment vertical="center"/>
    </xf>
    <xf numFmtId="0" fontId="0" fillId="4" borderId="0" xfId="0" applyFill="1" applyAlignment="1">
      <alignment vertical="center"/>
    </xf>
    <xf numFmtId="14" fontId="0" fillId="0" borderId="0" xfId="0" applyNumberFormat="1"/>
    <xf numFmtId="14" fontId="4" fillId="0" borderId="0" xfId="1" applyNumberFormat="1"/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/>
    </xf>
    <xf numFmtId="0" fontId="7" fillId="0" borderId="0" xfId="1" applyFont="1" applyAlignment="1">
      <alignment wrapText="1"/>
    </xf>
    <xf numFmtId="164" fontId="6" fillId="0" borderId="0" xfId="0" applyNumberFormat="1" applyFon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left" indent="1"/>
    </xf>
    <xf numFmtId="1" fontId="0" fillId="0" borderId="0" xfId="0" applyNumberFormat="1"/>
    <xf numFmtId="1" fontId="16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4" borderId="0" xfId="0" applyNumberFormat="1" applyFill="1" applyAlignment="1">
      <alignment horizontal="center"/>
    </xf>
    <xf numFmtId="1" fontId="2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left"/>
    </xf>
    <xf numFmtId="1" fontId="0" fillId="0" borderId="0" xfId="0" applyNumberFormat="1" applyAlignment="1">
      <alignment wrapText="1"/>
    </xf>
    <xf numFmtId="1" fontId="2" fillId="0" borderId="0" xfId="0" applyNumberFormat="1" applyFont="1" applyAlignment="1">
      <alignment horizontal="center" wrapText="1"/>
    </xf>
    <xf numFmtId="1" fontId="0" fillId="0" borderId="0" xfId="0" applyNumberFormat="1" applyAlignment="1">
      <alignment horizontal="center" wrapText="1"/>
    </xf>
    <xf numFmtId="1" fontId="6" fillId="0" borderId="0" xfId="1" applyNumberFormat="1" applyFont="1"/>
    <xf numFmtId="1" fontId="10" fillId="0" borderId="0" xfId="1" applyNumberFormat="1" applyFont="1"/>
    <xf numFmtId="1" fontId="4" fillId="0" borderId="0" xfId="1" applyNumberFormat="1"/>
    <xf numFmtId="164" fontId="6" fillId="0" borderId="0" xfId="1" applyNumberFormat="1" applyFont="1"/>
    <xf numFmtId="164" fontId="10" fillId="0" borderId="0" xfId="1" applyNumberFormat="1" applyFont="1"/>
    <xf numFmtId="164" fontId="4" fillId="0" borderId="0" xfId="1" applyNumberFormat="1"/>
    <xf numFmtId="16" fontId="6" fillId="0" borderId="0" xfId="1" applyNumberFormat="1" applyFont="1"/>
    <xf numFmtId="0" fontId="7" fillId="0" borderId="0" xfId="1" applyFont="1" applyAlignment="1">
      <alignment horizontal="center"/>
    </xf>
    <xf numFmtId="0" fontId="4" fillId="0" borderId="0" xfId="1" applyAlignment="1">
      <alignment horizontal="center"/>
    </xf>
    <xf numFmtId="0" fontId="1" fillId="0" borderId="0" xfId="1" applyFont="1" applyAlignment="1">
      <alignment horizontal="center"/>
    </xf>
    <xf numFmtId="20" fontId="0" fillId="0" borderId="0" xfId="0" applyNumberFormat="1"/>
    <xf numFmtId="0" fontId="6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 indent="1"/>
    </xf>
    <xf numFmtId="0" fontId="14" fillId="0" borderId="0" xfId="3" applyAlignment="1">
      <alignment wrapText="1"/>
    </xf>
    <xf numFmtId="0" fontId="0" fillId="4" borderId="0" xfId="0" applyFill="1" applyAlignment="1">
      <alignment wrapText="1"/>
    </xf>
    <xf numFmtId="0" fontId="0" fillId="0" borderId="4" xfId="0" applyBorder="1" applyAlignment="1">
      <alignment wrapText="1"/>
    </xf>
    <xf numFmtId="0" fontId="14" fillId="0" borderId="5" xfId="3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1" fillId="5" borderId="0" xfId="1" applyFont="1" applyFill="1" applyAlignment="1">
      <alignment wrapText="1"/>
    </xf>
    <xf numFmtId="0" fontId="19" fillId="0" borderId="0" xfId="0" applyFont="1"/>
    <xf numFmtId="0" fontId="1" fillId="0" borderId="0" xfId="0" applyFont="1"/>
    <xf numFmtId="0" fontId="20" fillId="0" borderId="0" xfId="0" applyFont="1"/>
    <xf numFmtId="14" fontId="1" fillId="0" borderId="0" xfId="1" applyNumberFormat="1" applyFont="1"/>
    <xf numFmtId="0" fontId="21" fillId="0" borderId="0" xfId="1" applyFont="1"/>
    <xf numFmtId="0" fontId="22" fillId="0" borderId="0" xfId="1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4" fontId="16" fillId="0" borderId="2" xfId="0" applyNumberFormat="1" applyFont="1" applyBorder="1" applyAlignment="1">
      <alignment horizontal="center"/>
    </xf>
    <xf numFmtId="164" fontId="16" fillId="0" borderId="3" xfId="0" applyNumberFormat="1" applyFont="1" applyBorder="1" applyAlignment="1">
      <alignment horizontal="center"/>
    </xf>
    <xf numFmtId="0" fontId="0" fillId="0" borderId="0" xfId="0" applyAlignment="1">
      <alignment horizontal="left" wrapText="1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9" fillId="0" borderId="0" xfId="1" applyFont="1" applyAlignment="1">
      <alignment horizontal="left" wrapText="1" indent="1"/>
    </xf>
    <xf numFmtId="0" fontId="12" fillId="0" borderId="0" xfId="1" applyFont="1" applyAlignment="1">
      <alignment horizontal="left" vertical="center"/>
    </xf>
    <xf numFmtId="0" fontId="6" fillId="0" borderId="0" xfId="1" applyFont="1"/>
    <xf numFmtId="0" fontId="11" fillId="0" borderId="0" xfId="1" applyFont="1" applyAlignment="1">
      <alignment horizontal="left" wrapText="1" indent="1"/>
    </xf>
    <xf numFmtId="164" fontId="0" fillId="0" borderId="0" xfId="0" applyNumberFormat="1" applyAlignment="1">
      <alignment horizontal="left"/>
    </xf>
    <xf numFmtId="16" fontId="0" fillId="0" borderId="0" xfId="0" applyNumberFormat="1" applyAlignment="1">
      <alignment horizontal="left"/>
    </xf>
  </cellXfs>
  <cellStyles count="4">
    <cellStyle name="Hyperlink" xfId="3" builtinId="8"/>
    <cellStyle name="Hyperlink 2" xfId="2" xr:uid="{E17297FA-FDBC-5C4F-96B8-CDDB38827DA9}"/>
    <cellStyle name="Normal" xfId="0" builtinId="0"/>
    <cellStyle name="Normal 2" xfId="1" xr:uid="{4456C3FF-1C37-A845-8E36-3709C5E181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irnav.com/airport/08D" TargetMode="External"/><Relationship Id="rId13" Type="http://schemas.openxmlformats.org/officeDocument/2006/relationships/hyperlink" Target="https://www.airnav.com/airport/KXWA" TargetMode="External"/><Relationship Id="rId18" Type="http://schemas.openxmlformats.org/officeDocument/2006/relationships/hyperlink" Target="https://www.marathonoil.com/operations/bakken/" TargetMode="External"/><Relationship Id="rId26" Type="http://schemas.openxmlformats.org/officeDocument/2006/relationships/hyperlink" Target="mailto:shawnpsteinberger@gmail.com" TargetMode="External"/><Relationship Id="rId3" Type="http://schemas.openxmlformats.org/officeDocument/2006/relationships/hyperlink" Target="https://www.google.com/search?q=killdeer+airport&amp;sca_esv=0160b8be554527dd&amp;sca_upv=1&amp;sxsrf=ADLYWIIFMyPUQufrgbz6Ssv4T90FutucPw%3A1724335209801&amp;ei=aUTHZtvEMPHfp84Pq4DlqQg&amp;ved=0ahUKEwibnZ2d4YiIAxXx78kDHStAOYUQ4dUDCA8&amp;uact=5&amp;oq=killdeer+airport&amp;gs_lp=Egxnd3Mtd2l6LXNlcnAiEGtpbGxkZWVyIGFpcnBvcnQyCxAuGIAEGMcBGK8BMgsQABiABBiGAxiKBTILEAAYgAQYhgMYigUyCxAAGIAEGIYDGIoFMgsQABiABBiGAxiKBTILEAAYgAQYhgMYigUyCBAAGIAEGKIEMggQABiABBiiBDIIEAAYgAQYogQyGhAuGIAEGMcBGK8BGJcFGNwEGN4EGOAE2AEBSKYkULQRWPEicAN4AZABAJgB9gGgAYgQqgEFOC42LjK4AQPIAQD4AQGYAhOgAtsQwgIKEAAYsAMY1gQYR8ICDRAAGIAEGLADGEMYigXCAgoQIxiABBgnGIoFwgIEECMYJ8ICCxAAGIAEGJECGIoFwgILEC4YgAQYsQMYgwHCAhEQLhiABBixAxjRAxiDARjHAcICBRAAGIAEwgIFEC4YgATCAhEQABiABBiRAhixAxiDARiKBcICChAAGIAEGEMYigXCAgoQLhiABBhDGIoFwgINEC4YgAQYQxjUAhiKBcICCBAuGIAEGLEDwgINEC4YgAQYsQMYQxiKBcICCBAAGIAEGLEDwgIQEC4YgAQYQxjHARiKBRivAcICCxAuGIAEGLEDGNQCwgINEAAYgAQYsQMYQxiKBcICFxAuGIAEGLEDGJcFGNwEGN4EGN8E2AEBwgIGEAAYFhgemAMAiAYBkAYKugYGCAEQARgUkgcGMTEuNS4zoAet8AE&amp;sclient=gws-wiz-serp" TargetMode="External"/><Relationship Id="rId21" Type="http://schemas.openxmlformats.org/officeDocument/2006/relationships/hyperlink" Target="https://www.xtoenergy.com/operations/operating-areas/north-dakota" TargetMode="External"/><Relationship Id="rId7" Type="http://schemas.openxmlformats.org/officeDocument/2006/relationships/hyperlink" Target="https://www.airnav.com/airport/Y74" TargetMode="External"/><Relationship Id="rId12" Type="http://schemas.openxmlformats.org/officeDocument/2006/relationships/hyperlink" Target="https://www.airnav.com/airport/S25" TargetMode="External"/><Relationship Id="rId17" Type="http://schemas.openxmlformats.org/officeDocument/2006/relationships/hyperlink" Target="https://www.hbkengineering.com/projects/xto-energy" TargetMode="External"/><Relationship Id="rId25" Type="http://schemas.openxmlformats.org/officeDocument/2006/relationships/hyperlink" Target="https://aero.nd.gov/licensing/aerial-applicators/licensed-applicators/" TargetMode="External"/><Relationship Id="rId2" Type="http://schemas.openxmlformats.org/officeDocument/2006/relationships/hyperlink" Target="mailto:gavin.hill@faa.gov" TargetMode="External"/><Relationship Id="rId16" Type="http://schemas.openxmlformats.org/officeDocument/2006/relationships/hyperlink" Target="https://www.airnav.com/airport/55ND" TargetMode="External"/><Relationship Id="rId20" Type="http://schemas.openxmlformats.org/officeDocument/2006/relationships/hyperlink" Target="http://www.dakotaenergytechnologies.com/home.html%20-%20701-764-6753" TargetMode="External"/><Relationship Id="rId29" Type="http://schemas.openxmlformats.org/officeDocument/2006/relationships/hyperlink" Target="mailto:jimwilcox2@outlook.com8/26:%20sent%20email%20with%20scheduleMay%20need%20to%20update%20if%20times%20change" TargetMode="External"/><Relationship Id="rId1" Type="http://schemas.openxmlformats.org/officeDocument/2006/relationships/hyperlink" Target="mailto:Paul.CTR.Hamilton@faa.gov" TargetMode="External"/><Relationship Id="rId6" Type="http://schemas.openxmlformats.org/officeDocument/2006/relationships/hyperlink" Target="https://www.airnav.com/airport/3NA2" TargetMode="External"/><Relationship Id="rId11" Type="http://schemas.openxmlformats.org/officeDocument/2006/relationships/hyperlink" Target="https://www.airnav.com/airport/KDIK" TargetMode="External"/><Relationship Id="rId24" Type="http://schemas.openxmlformats.org/officeDocument/2006/relationships/hyperlink" Target="mailto:rachel@spottersaa.com" TargetMode="External"/><Relationship Id="rId32" Type="http://schemas.openxmlformats.org/officeDocument/2006/relationships/hyperlink" Target="mailto:durrellh@co.williams.nd.us" TargetMode="External"/><Relationship Id="rId5" Type="http://schemas.openxmlformats.org/officeDocument/2006/relationships/hyperlink" Target="https://www.airnav.com/airport/5C8" TargetMode="External"/><Relationship Id="rId15" Type="http://schemas.openxmlformats.org/officeDocument/2006/relationships/hyperlink" Target="https://www.airnav.com/airport/95D" TargetMode="External"/><Relationship Id="rId23" Type="http://schemas.openxmlformats.org/officeDocument/2006/relationships/hyperlink" Target="https://www.petrohunt.com/" TargetMode="External"/><Relationship Id="rId28" Type="http://schemas.openxmlformats.org/officeDocument/2006/relationships/hyperlink" Target="mailto:luke@ltenterprisesnd.com" TargetMode="External"/><Relationship Id="rId10" Type="http://schemas.openxmlformats.org/officeDocument/2006/relationships/hyperlink" Target="https://www.airnav.com/airport/9Y1" TargetMode="External"/><Relationship Id="rId19" Type="http://schemas.openxmlformats.org/officeDocument/2006/relationships/hyperlink" Target="https://www.manta.com/c/mkhb60m/synergy-oil-field-services-llc" TargetMode="External"/><Relationship Id="rId31" Type="http://schemas.openxmlformats.org/officeDocument/2006/relationships/hyperlink" Target="mailto:fdekalb@gmail.com" TargetMode="External"/><Relationship Id="rId4" Type="http://schemas.openxmlformats.org/officeDocument/2006/relationships/hyperlink" Target="https://www.airnav.com/airport/D05" TargetMode="External"/><Relationship Id="rId9" Type="http://schemas.openxmlformats.org/officeDocument/2006/relationships/hyperlink" Target="https://www.airnav.com/airport/05D" TargetMode="External"/><Relationship Id="rId14" Type="http://schemas.openxmlformats.org/officeDocument/2006/relationships/hyperlink" Target="https://www.airnav.com/airport/KHZE" TargetMode="External"/><Relationship Id="rId22" Type="http://schemas.openxmlformats.org/officeDocument/2006/relationships/hyperlink" Target="https://www.dakotagas.com/" TargetMode="External"/><Relationship Id="rId27" Type="http://schemas.openxmlformats.org/officeDocument/2006/relationships/hyperlink" Target="mailto:chopr@westriv.com" TargetMode="External"/><Relationship Id="rId30" Type="http://schemas.openxmlformats.org/officeDocument/2006/relationships/hyperlink" Target="mailto:rckmrbrgr@gmail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rylee.dahlen@und.edu" TargetMode="External"/><Relationship Id="rId13" Type="http://schemas.openxmlformats.org/officeDocument/2006/relationships/hyperlink" Target="mailto:lorenzo.maleene@airspacelink.com" TargetMode="External"/><Relationship Id="rId18" Type="http://schemas.openxmlformats.org/officeDocument/2006/relationships/hyperlink" Target="mailto:natalia.wilson@und.edu" TargetMode="External"/><Relationship Id="rId26" Type="http://schemas.openxmlformats.org/officeDocument/2006/relationships/hyperlink" Target="mailto:landon.t.johnson@und.edu" TargetMode="External"/><Relationship Id="rId3" Type="http://schemas.openxmlformats.org/officeDocument/2006/relationships/hyperlink" Target="mailto:kelley.lindish@airspacelink.com" TargetMode="External"/><Relationship Id="rId21" Type="http://schemas.openxmlformats.org/officeDocument/2006/relationships/hyperlink" Target="mailto:dr.wilson@und.edu" TargetMode="External"/><Relationship Id="rId7" Type="http://schemas.openxmlformats.org/officeDocument/2006/relationships/hyperlink" Target="mailto:zachary.reeder@und.edu" TargetMode="External"/><Relationship Id="rId12" Type="http://schemas.openxmlformats.org/officeDocument/2006/relationships/hyperlink" Target="mailto:khartm@nhsc.edu" TargetMode="External"/><Relationship Id="rId17" Type="http://schemas.openxmlformats.org/officeDocument/2006/relationships/hyperlink" Target="mailto:scott.keane@und.edu" TargetMode="External"/><Relationship Id="rId25" Type="http://schemas.openxmlformats.org/officeDocument/2006/relationships/hyperlink" Target="mailto:greta.silewski.e@thalesdigital.io" TargetMode="External"/><Relationship Id="rId2" Type="http://schemas.openxmlformats.org/officeDocument/2006/relationships/hyperlink" Target="mailto:tyson.harmon@2thedge.com;%20tharmon@valkyrie-uas.co" TargetMode="External"/><Relationship Id="rId16" Type="http://schemas.openxmlformats.org/officeDocument/2006/relationships/hyperlink" Target="mailto:Ian.Joyce.e@thalesdigital.io" TargetMode="External"/><Relationship Id="rId20" Type="http://schemas.openxmlformats.org/officeDocument/2006/relationships/hyperlink" Target="mailto:michael.Haman@und.edu" TargetMode="External"/><Relationship Id="rId1" Type="http://schemas.openxmlformats.org/officeDocument/2006/relationships/hyperlink" Target="mailto:catherine.self@2thedge.com;%20cself@valkyrie-uas.co" TargetMode="External"/><Relationship Id="rId6" Type="http://schemas.openxmlformats.org/officeDocument/2006/relationships/hyperlink" Target="mailto:mark.askelson@und.edu" TargetMode="External"/><Relationship Id="rId11" Type="http://schemas.openxmlformats.org/officeDocument/2006/relationships/hyperlink" Target="mailto:paul.snyder@und.edu" TargetMode="External"/><Relationship Id="rId24" Type="http://schemas.openxmlformats.org/officeDocument/2006/relationships/hyperlink" Target="mailto:jared.eagle@ihs.gov" TargetMode="External"/><Relationship Id="rId5" Type="http://schemas.openxmlformats.org/officeDocument/2006/relationships/hyperlink" Target="mailto:amanda.brandt@und.edu" TargetMode="External"/><Relationship Id="rId15" Type="http://schemas.openxmlformats.org/officeDocument/2006/relationships/hyperlink" Target="mailto:Jeffrey.Richards.e@thalesdigital.io" TargetMode="External"/><Relationship Id="rId23" Type="http://schemas.openxmlformats.org/officeDocument/2006/relationships/hyperlink" Target="mailto:smanyribs64@gmail.com" TargetMode="External"/><Relationship Id="rId10" Type="http://schemas.openxmlformats.org/officeDocument/2006/relationships/hyperlink" Target="mailto:ryan.walsh@detect-inc.com" TargetMode="External"/><Relationship Id="rId19" Type="http://schemas.openxmlformats.org/officeDocument/2006/relationships/hyperlink" Target="mailto:james.moe@und.edu" TargetMode="External"/><Relationship Id="rId4" Type="http://schemas.openxmlformats.org/officeDocument/2006/relationships/hyperlink" Target="mailto:thomasine.heitkamp@und.edu" TargetMode="External"/><Relationship Id="rId9" Type="http://schemas.openxmlformats.org/officeDocument/2006/relationships/hyperlink" Target="mailto:alberto.post@airspacelink.com" TargetMode="External"/><Relationship Id="rId14" Type="http://schemas.openxmlformats.org/officeDocument/2006/relationships/hyperlink" Target="mailto:christian.colbert@airspacelink.com" TargetMode="External"/><Relationship Id="rId22" Type="http://schemas.openxmlformats.org/officeDocument/2006/relationships/hyperlink" Target="mailto:pseminole@nhsc.edu" TargetMode="External"/><Relationship Id="rId27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4A26C-CEBA-0345-B61C-D099FC6AC557}">
  <dimension ref="A1:Q29"/>
  <sheetViews>
    <sheetView zoomScale="120" zoomScaleNormal="120" workbookViewId="0">
      <pane xSplit="2" ySplit="1" topLeftCell="H8" activePane="bottomRight" state="frozen"/>
      <selection pane="topRight" activeCell="C1" sqref="C1"/>
      <selection pane="bottomLeft" activeCell="A2" sqref="A2"/>
      <selection pane="bottomRight" activeCell="B20" sqref="B20"/>
    </sheetView>
  </sheetViews>
  <sheetFormatPr defaultColWidth="11" defaultRowHeight="15.75"/>
  <cols>
    <col min="1" max="1" width="24.125" style="7" bestFit="1" customWidth="1"/>
    <col min="2" max="2" width="49.625" style="7" customWidth="1"/>
    <col min="3" max="3" width="14" style="9" customWidth="1"/>
    <col min="4" max="4" width="12.125" style="18" bestFit="1" customWidth="1"/>
    <col min="5" max="5" width="11" style="12"/>
    <col min="6" max="12" width="10.625" style="7"/>
    <col min="13" max="13" width="11" style="7"/>
    <col min="14" max="16" width="10.625" style="7"/>
    <col min="17" max="17" width="45.125" style="7" customWidth="1"/>
    <col min="18" max="16384" width="11" style="9"/>
  </cols>
  <sheetData>
    <row r="1" spans="1:17" ht="31.5">
      <c r="A1" s="6" t="s">
        <v>0</v>
      </c>
      <c r="B1" s="6" t="s">
        <v>1</v>
      </c>
      <c r="C1" s="10" t="s">
        <v>2</v>
      </c>
      <c r="D1" s="17" t="s">
        <v>3</v>
      </c>
      <c r="E1" s="11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>
      <c r="A2" s="7" t="s">
        <v>17</v>
      </c>
      <c r="B2" s="7" t="s">
        <v>18</v>
      </c>
      <c r="C2" s="8">
        <v>44859</v>
      </c>
      <c r="D2" s="18">
        <v>0.70833333333333337</v>
      </c>
      <c r="E2" s="12" t="s">
        <v>19</v>
      </c>
      <c r="F2" s="7" t="s">
        <v>20</v>
      </c>
    </row>
    <row r="3" spans="1:17">
      <c r="A3" s="109" t="s">
        <v>21</v>
      </c>
      <c r="B3" s="7" t="s">
        <v>22</v>
      </c>
      <c r="C3" s="8">
        <v>44860</v>
      </c>
      <c r="D3" s="18">
        <v>0.33333333333333331</v>
      </c>
      <c r="E3" s="12" t="s">
        <v>23</v>
      </c>
      <c r="F3" s="7" t="s">
        <v>20</v>
      </c>
      <c r="Q3" s="7" t="s">
        <v>24</v>
      </c>
    </row>
    <row r="4" spans="1:17" ht="63">
      <c r="A4" s="109"/>
      <c r="B4" s="7" t="s">
        <v>25</v>
      </c>
      <c r="C4" s="8">
        <v>44860</v>
      </c>
      <c r="D4" s="18">
        <v>0.375</v>
      </c>
      <c r="E4" s="12" t="s">
        <v>23</v>
      </c>
      <c r="F4" s="7" t="s">
        <v>20</v>
      </c>
      <c r="Q4" s="7" t="s">
        <v>26</v>
      </c>
    </row>
    <row r="5" spans="1:17" ht="47.25">
      <c r="A5" s="109"/>
      <c r="B5" s="7" t="s">
        <v>27</v>
      </c>
      <c r="C5" s="8">
        <v>44859</v>
      </c>
      <c r="D5" s="18">
        <v>0.33333333333333331</v>
      </c>
      <c r="E5" s="12" t="s">
        <v>19</v>
      </c>
      <c r="F5" s="7" t="s">
        <v>20</v>
      </c>
      <c r="Q5" s="7" t="s">
        <v>28</v>
      </c>
    </row>
    <row r="6" spans="1:17" ht="31.5">
      <c r="A6" s="109"/>
      <c r="B6" s="7" t="s">
        <v>29</v>
      </c>
      <c r="C6" s="8">
        <v>44859</v>
      </c>
      <c r="D6" s="18">
        <v>0.41666666666666669</v>
      </c>
      <c r="E6" s="12" t="s">
        <v>19</v>
      </c>
      <c r="F6" s="7" t="s">
        <v>20</v>
      </c>
      <c r="Q6" s="7" t="s">
        <v>30</v>
      </c>
    </row>
    <row r="7" spans="1:17">
      <c r="A7" s="109"/>
      <c r="B7" s="7" t="s">
        <v>31</v>
      </c>
      <c r="C7" s="8">
        <v>44859</v>
      </c>
      <c r="D7" s="18">
        <v>0.54166666666666663</v>
      </c>
      <c r="E7" s="12" t="s">
        <v>19</v>
      </c>
      <c r="F7" s="7" t="s">
        <v>20</v>
      </c>
    </row>
    <row r="8" spans="1:17" ht="31.5">
      <c r="A8" s="109"/>
      <c r="B8" s="7" t="s">
        <v>32</v>
      </c>
      <c r="C8" s="8">
        <v>44860</v>
      </c>
      <c r="D8" s="18">
        <v>0.375</v>
      </c>
      <c r="E8" s="12" t="s">
        <v>19</v>
      </c>
      <c r="F8" s="7" t="s">
        <v>33</v>
      </c>
      <c r="Q8" s="7" t="s">
        <v>34</v>
      </c>
    </row>
    <row r="9" spans="1:17" ht="31.5" hidden="1">
      <c r="A9" s="7" t="s">
        <v>35</v>
      </c>
      <c r="B9" s="7" t="s">
        <v>36</v>
      </c>
      <c r="C9" s="8">
        <v>44860</v>
      </c>
      <c r="D9" s="18">
        <v>0.45833333333333331</v>
      </c>
      <c r="E9" s="12" t="s">
        <v>23</v>
      </c>
      <c r="F9" s="7" t="s">
        <v>37</v>
      </c>
      <c r="G9" s="7" t="s">
        <v>38</v>
      </c>
      <c r="H9" s="7" t="s">
        <v>39</v>
      </c>
      <c r="O9" s="7" t="s">
        <v>40</v>
      </c>
    </row>
    <row r="10" spans="1:17" ht="47.25">
      <c r="A10" s="7" t="s">
        <v>41</v>
      </c>
      <c r="B10" s="7" t="s">
        <v>42</v>
      </c>
      <c r="C10" s="8">
        <v>44860</v>
      </c>
      <c r="D10" s="18">
        <v>0.54166666666666663</v>
      </c>
      <c r="E10" s="12" t="s">
        <v>43</v>
      </c>
      <c r="F10" s="7" t="s">
        <v>37</v>
      </c>
      <c r="G10" s="7" t="s">
        <v>44</v>
      </c>
    </row>
    <row r="11" spans="1:17" ht="31.5">
      <c r="A11" s="13" t="s">
        <v>45</v>
      </c>
      <c r="B11" s="7" t="s">
        <v>46</v>
      </c>
      <c r="C11" s="8">
        <v>44860</v>
      </c>
      <c r="D11" s="18">
        <v>0.58333333333333337</v>
      </c>
      <c r="E11" s="12" t="s">
        <v>23</v>
      </c>
      <c r="F11" s="7" t="s">
        <v>33</v>
      </c>
      <c r="M11" s="7" t="s">
        <v>47</v>
      </c>
    </row>
    <row r="12" spans="1:17" ht="47.25">
      <c r="A12" s="7" t="s">
        <v>48</v>
      </c>
      <c r="B12" s="7" t="s">
        <v>49</v>
      </c>
      <c r="C12" s="20" t="s">
        <v>50</v>
      </c>
      <c r="D12" s="21" t="s">
        <v>50</v>
      </c>
      <c r="E12" s="12" t="s">
        <v>23</v>
      </c>
      <c r="F12" s="7" t="s">
        <v>37</v>
      </c>
      <c r="G12" s="7" t="s">
        <v>44</v>
      </c>
      <c r="H12" s="7" t="s">
        <v>51</v>
      </c>
      <c r="N12" s="7" t="s">
        <v>52</v>
      </c>
      <c r="Q12" s="7" t="s">
        <v>53</v>
      </c>
    </row>
    <row r="13" spans="1:17">
      <c r="A13" s="7" t="s">
        <v>54</v>
      </c>
      <c r="B13" s="7" t="s">
        <v>55</v>
      </c>
      <c r="C13" s="20" t="s">
        <v>50</v>
      </c>
      <c r="D13" s="21" t="s">
        <v>50</v>
      </c>
      <c r="E13" s="12" t="s">
        <v>56</v>
      </c>
      <c r="F13" s="7" t="s">
        <v>20</v>
      </c>
      <c r="I13" s="7" t="s">
        <v>57</v>
      </c>
      <c r="Q13" s="7" t="s">
        <v>58</v>
      </c>
    </row>
    <row r="14" spans="1:17" ht="110.25">
      <c r="A14" s="7" t="s">
        <v>59</v>
      </c>
      <c r="B14" s="7" t="s">
        <v>55</v>
      </c>
      <c r="C14" s="20" t="s">
        <v>50</v>
      </c>
      <c r="D14" s="21" t="s">
        <v>50</v>
      </c>
      <c r="E14" s="12" t="s">
        <v>56</v>
      </c>
      <c r="F14" s="7" t="s">
        <v>37</v>
      </c>
      <c r="G14" s="7" t="s">
        <v>38</v>
      </c>
      <c r="Q14" s="7" t="s">
        <v>60</v>
      </c>
    </row>
    <row r="15" spans="1:17" ht="31.5">
      <c r="A15" s="109" t="s">
        <v>61</v>
      </c>
      <c r="B15" s="7" t="s">
        <v>62</v>
      </c>
      <c r="C15" s="8">
        <v>44860</v>
      </c>
      <c r="D15" s="113">
        <v>0.625</v>
      </c>
      <c r="E15" s="110" t="s">
        <v>23</v>
      </c>
      <c r="F15" s="7" t="s">
        <v>37</v>
      </c>
      <c r="I15" s="7" t="s">
        <v>57</v>
      </c>
      <c r="Q15" s="7" t="s">
        <v>63</v>
      </c>
    </row>
    <row r="16" spans="1:17" ht="31.5">
      <c r="A16" s="109"/>
      <c r="B16" s="7" t="s">
        <v>64</v>
      </c>
      <c r="C16" s="8">
        <v>44860</v>
      </c>
      <c r="D16" s="113"/>
      <c r="E16" s="110"/>
      <c r="F16" s="7" t="s">
        <v>37</v>
      </c>
      <c r="I16" s="7" t="s">
        <v>57</v>
      </c>
    </row>
    <row r="17" spans="1:17" ht="31.5">
      <c r="A17" s="109"/>
      <c r="B17" s="7" t="s">
        <v>65</v>
      </c>
      <c r="C17" s="8">
        <v>44860</v>
      </c>
      <c r="D17" s="113"/>
      <c r="E17" s="110"/>
      <c r="F17" s="7" t="s">
        <v>37</v>
      </c>
      <c r="I17" s="7" t="s">
        <v>57</v>
      </c>
    </row>
    <row r="18" spans="1:17" ht="31.5">
      <c r="A18" s="109"/>
      <c r="B18" s="7" t="s">
        <v>66</v>
      </c>
      <c r="C18" s="8">
        <v>44860</v>
      </c>
      <c r="D18" s="113"/>
      <c r="E18" s="110"/>
      <c r="F18" s="7" t="s">
        <v>37</v>
      </c>
      <c r="I18" s="7" t="s">
        <v>57</v>
      </c>
    </row>
    <row r="19" spans="1:17" ht="31.5">
      <c r="A19" s="109"/>
      <c r="B19" s="7" t="s">
        <v>67</v>
      </c>
      <c r="C19" s="20" t="s">
        <v>50</v>
      </c>
      <c r="D19" s="21" t="s">
        <v>50</v>
      </c>
      <c r="E19" s="110"/>
      <c r="F19" s="7" t="s">
        <v>37</v>
      </c>
      <c r="I19" s="7" t="s">
        <v>57</v>
      </c>
    </row>
    <row r="20" spans="1:17">
      <c r="A20" s="7" t="s">
        <v>68</v>
      </c>
      <c r="B20" s="7" t="s">
        <v>69</v>
      </c>
      <c r="C20" s="14">
        <v>44860</v>
      </c>
      <c r="D20" s="18">
        <v>0.6875</v>
      </c>
      <c r="E20" s="12" t="s">
        <v>23</v>
      </c>
      <c r="F20" s="7" t="s">
        <v>20</v>
      </c>
      <c r="I20" s="7" t="s">
        <v>57</v>
      </c>
      <c r="Q20" s="7" t="s">
        <v>70</v>
      </c>
    </row>
    <row r="21" spans="1:17" ht="141.75">
      <c r="A21" s="112" t="s">
        <v>71</v>
      </c>
      <c r="B21" s="7" t="s">
        <v>72</v>
      </c>
      <c r="C21" s="8">
        <v>44861</v>
      </c>
      <c r="D21" s="18">
        <v>0.33333333333333331</v>
      </c>
      <c r="E21" s="12" t="s">
        <v>23</v>
      </c>
      <c r="F21" s="7" t="s">
        <v>37</v>
      </c>
      <c r="G21" s="7" t="s">
        <v>73</v>
      </c>
      <c r="H21" s="7" t="s">
        <v>51</v>
      </c>
      <c r="I21" s="7" t="s">
        <v>57</v>
      </c>
      <c r="N21" s="7" t="s">
        <v>52</v>
      </c>
      <c r="O21" s="7" t="s">
        <v>74</v>
      </c>
      <c r="P21" s="7" t="s">
        <v>75</v>
      </c>
      <c r="Q21" s="7" t="s">
        <v>76</v>
      </c>
    </row>
    <row r="22" spans="1:17" ht="102" customHeight="1">
      <c r="A22" s="112"/>
      <c r="B22" s="7" t="s">
        <v>77</v>
      </c>
      <c r="C22" s="8">
        <v>44861</v>
      </c>
      <c r="D22" s="18">
        <v>0.39583333333333331</v>
      </c>
      <c r="E22" s="12" t="s">
        <v>23</v>
      </c>
      <c r="F22" s="7" t="s">
        <v>37</v>
      </c>
      <c r="G22" s="7" t="s">
        <v>78</v>
      </c>
      <c r="H22" s="7" t="s">
        <v>51</v>
      </c>
      <c r="K22" s="7" t="s">
        <v>79</v>
      </c>
      <c r="L22" s="7" t="s">
        <v>80</v>
      </c>
      <c r="P22" s="7" t="s">
        <v>81</v>
      </c>
      <c r="Q22" s="7" t="s">
        <v>82</v>
      </c>
    </row>
    <row r="23" spans="1:17" ht="47.25">
      <c r="A23" s="112"/>
      <c r="B23" s="7" t="s">
        <v>83</v>
      </c>
      <c r="C23" s="8">
        <v>44861</v>
      </c>
      <c r="D23" s="18">
        <v>0.45833333333333331</v>
      </c>
      <c r="E23" s="12" t="s">
        <v>23</v>
      </c>
      <c r="F23" s="7" t="s">
        <v>37</v>
      </c>
      <c r="G23" s="7" t="s">
        <v>44</v>
      </c>
      <c r="I23" s="7" t="s">
        <v>57</v>
      </c>
      <c r="O23" s="7" t="s">
        <v>74</v>
      </c>
      <c r="P23" s="7" t="s">
        <v>14</v>
      </c>
      <c r="Q23" s="7" t="s">
        <v>84</v>
      </c>
    </row>
    <row r="24" spans="1:17" ht="47.25">
      <c r="A24" s="112"/>
      <c r="B24" s="7" t="s">
        <v>85</v>
      </c>
      <c r="C24" s="8">
        <v>44861</v>
      </c>
      <c r="D24" s="18">
        <v>0.54166666666666663</v>
      </c>
      <c r="E24" s="12" t="s">
        <v>23</v>
      </c>
      <c r="F24" s="7" t="s">
        <v>37</v>
      </c>
      <c r="G24" s="7" t="s">
        <v>44</v>
      </c>
      <c r="I24" s="7" t="s">
        <v>57</v>
      </c>
      <c r="P24" s="7" t="s">
        <v>8</v>
      </c>
    </row>
    <row r="25" spans="1:17" ht="78.75">
      <c r="A25" s="112"/>
      <c r="B25" s="7" t="s">
        <v>86</v>
      </c>
      <c r="C25" s="8">
        <v>44861</v>
      </c>
      <c r="D25" s="18">
        <v>0.60416666666666663</v>
      </c>
      <c r="E25" s="12" t="s">
        <v>23</v>
      </c>
      <c r="F25" s="7" t="s">
        <v>37</v>
      </c>
      <c r="G25" s="7" t="s">
        <v>44</v>
      </c>
      <c r="K25" s="7" t="s">
        <v>79</v>
      </c>
      <c r="M25" s="7" t="s">
        <v>50</v>
      </c>
      <c r="O25" s="7" t="s">
        <v>87</v>
      </c>
      <c r="P25" s="7" t="s">
        <v>88</v>
      </c>
    </row>
    <row r="26" spans="1:17" ht="47.25">
      <c r="A26" s="112"/>
      <c r="B26" s="7" t="s">
        <v>89</v>
      </c>
      <c r="C26" s="8">
        <v>44861</v>
      </c>
      <c r="D26" s="18">
        <v>0.66666666666666663</v>
      </c>
      <c r="E26" s="12" t="s">
        <v>23</v>
      </c>
      <c r="F26" s="7" t="s">
        <v>37</v>
      </c>
      <c r="G26" s="7" t="s">
        <v>44</v>
      </c>
      <c r="H26" s="7" t="s">
        <v>90</v>
      </c>
      <c r="I26" s="7" t="s">
        <v>57</v>
      </c>
      <c r="K26" s="7" t="s">
        <v>79</v>
      </c>
      <c r="O26" s="7" t="s">
        <v>74</v>
      </c>
      <c r="P26" s="7" t="s">
        <v>91</v>
      </c>
      <c r="Q26" s="7" t="s">
        <v>92</v>
      </c>
    </row>
    <row r="27" spans="1:17" ht="94.5">
      <c r="A27" s="112"/>
      <c r="B27" s="7" t="s">
        <v>93</v>
      </c>
      <c r="C27" s="8">
        <v>44861</v>
      </c>
      <c r="D27" s="18">
        <v>0.70833333333333337</v>
      </c>
      <c r="E27" s="12" t="s">
        <v>56</v>
      </c>
      <c r="F27" s="7" t="s">
        <v>20</v>
      </c>
      <c r="G27" s="7" t="s">
        <v>94</v>
      </c>
      <c r="H27" s="7" t="s">
        <v>51</v>
      </c>
      <c r="I27" s="7" t="s">
        <v>57</v>
      </c>
      <c r="K27" s="7" t="s">
        <v>79</v>
      </c>
      <c r="P27" s="7" t="s">
        <v>95</v>
      </c>
      <c r="Q27" s="7" t="s">
        <v>96</v>
      </c>
    </row>
    <row r="28" spans="1:17">
      <c r="A28" s="111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</row>
    <row r="29" spans="1:17" ht="47.25">
      <c r="A29" s="7" t="s">
        <v>97</v>
      </c>
      <c r="Q29" s="7" t="s">
        <v>98</v>
      </c>
    </row>
  </sheetData>
  <autoFilter ref="A1:Q27" xr:uid="{9804A26C-CEBA-0345-B61C-D099FC6AC557}"/>
  <sortState xmlns:xlrd2="http://schemas.microsoft.com/office/spreadsheetml/2017/richdata2" ref="B3:Q8">
    <sortCondition ref="C3:C8"/>
    <sortCondition ref="D3:D8"/>
  </sortState>
  <mergeCells count="6">
    <mergeCell ref="A3:A8"/>
    <mergeCell ref="A15:A19"/>
    <mergeCell ref="E15:E19"/>
    <mergeCell ref="A28:Q28"/>
    <mergeCell ref="A21:A27"/>
    <mergeCell ref="D15:D18"/>
  </mergeCells>
  <pageMargins left="0.7" right="0.7" top="0.75" bottom="0.75" header="0.3" footer="0.3"/>
  <pageSetup scale="44" orientation="landscape" horizontalDpi="0" verticalDpi="0"/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874BA-2609-AF46-BE5C-5BB2EFF32C7A}">
  <sheetPr>
    <pageSetUpPr fitToPage="1"/>
  </sheetPr>
  <dimension ref="A1:G63"/>
  <sheetViews>
    <sheetView topLeftCell="A37" zoomScale="150" zoomScaleNormal="150" workbookViewId="0">
      <selection activeCell="D9" sqref="D9"/>
    </sheetView>
  </sheetViews>
  <sheetFormatPr defaultColWidth="11" defaultRowHeight="15.75"/>
  <cols>
    <col min="1" max="1" width="33.5" style="3" customWidth="1"/>
    <col min="2" max="3" width="10.625" style="19"/>
    <col min="4" max="4" width="11" style="69"/>
    <col min="5" max="5" width="28.375" customWidth="1"/>
    <col min="6" max="6" width="22.875" bestFit="1" customWidth="1"/>
    <col min="7" max="7" width="69.125" bestFit="1" customWidth="1"/>
  </cols>
  <sheetData>
    <row r="1" spans="1:7" ht="18.75">
      <c r="A1" s="5" t="s">
        <v>492</v>
      </c>
      <c r="B1" s="46">
        <v>45553</v>
      </c>
      <c r="C1" s="125" t="s">
        <v>637</v>
      </c>
      <c r="D1" s="125"/>
      <c r="E1" s="125"/>
      <c r="G1" s="1" t="s">
        <v>638</v>
      </c>
    </row>
    <row r="2" spans="1:7" ht="18.75">
      <c r="A2" s="5" t="s">
        <v>494</v>
      </c>
      <c r="B2" s="114" t="s">
        <v>298</v>
      </c>
      <c r="C2" s="114"/>
      <c r="D2" s="114"/>
      <c r="E2" s="114"/>
      <c r="G2" t="s">
        <v>639</v>
      </c>
    </row>
    <row r="3" spans="1:7" ht="18.75">
      <c r="A3" s="5" t="s">
        <v>495</v>
      </c>
      <c r="B3" s="114" t="s">
        <v>496</v>
      </c>
      <c r="C3" s="114"/>
      <c r="D3" s="114"/>
      <c r="E3" s="114"/>
    </row>
    <row r="4" spans="1:7" ht="18.75">
      <c r="A4" s="5" t="s">
        <v>497</v>
      </c>
      <c r="B4" s="114" t="s">
        <v>408</v>
      </c>
      <c r="C4" s="114"/>
      <c r="D4" s="114"/>
      <c r="E4" s="114"/>
    </row>
    <row r="5" spans="1:7" ht="18.75">
      <c r="A5" s="5" t="s">
        <v>498</v>
      </c>
      <c r="B5" t="s">
        <v>640</v>
      </c>
    </row>
    <row r="6" spans="1:7" ht="18.75">
      <c r="A6" s="5" t="s">
        <v>500</v>
      </c>
      <c r="B6" s="114" t="s">
        <v>408</v>
      </c>
      <c r="C6" s="114"/>
      <c r="D6" s="114"/>
      <c r="E6" s="114"/>
    </row>
    <row r="7" spans="1:7" ht="19.5" thickBot="1">
      <c r="A7" s="5" t="s">
        <v>502</v>
      </c>
      <c r="B7" s="114" t="s">
        <v>635</v>
      </c>
      <c r="C7" s="114"/>
      <c r="D7" s="114"/>
      <c r="E7" s="114"/>
      <c r="F7" s="114"/>
    </row>
    <row r="8" spans="1:7" ht="16.5" thickBot="1">
      <c r="B8" s="115" t="s">
        <v>535</v>
      </c>
      <c r="C8" s="116"/>
      <c r="D8" s="70"/>
    </row>
    <row r="9" spans="1:7" ht="18.75">
      <c r="A9" s="5" t="s">
        <v>504</v>
      </c>
      <c r="B9" s="15" t="s">
        <v>537</v>
      </c>
      <c r="C9" s="15" t="s">
        <v>538</v>
      </c>
      <c r="D9" s="71" t="s">
        <v>539</v>
      </c>
      <c r="E9" s="1" t="s">
        <v>505</v>
      </c>
      <c r="F9" s="1" t="s">
        <v>1</v>
      </c>
      <c r="G9" s="1" t="s">
        <v>105</v>
      </c>
    </row>
    <row r="10" spans="1:7" ht="18.75">
      <c r="A10" s="5" t="s">
        <v>540</v>
      </c>
      <c r="B10" s="64">
        <f>B11</f>
        <v>0.3125</v>
      </c>
      <c r="C10" s="15">
        <f>C16</f>
        <v>0.39583333333333337</v>
      </c>
      <c r="D10" s="71">
        <v>120</v>
      </c>
      <c r="F10" s="1" t="s">
        <v>636</v>
      </c>
      <c r="G10" t="s">
        <v>542</v>
      </c>
    </row>
    <row r="11" spans="1:7" ht="18.75">
      <c r="A11" s="62" t="s">
        <v>543</v>
      </c>
      <c r="B11" s="61">
        <v>0.3125</v>
      </c>
      <c r="C11" s="61">
        <f>B11+TIME(0,15,0)</f>
        <v>0.32291666666666669</v>
      </c>
      <c r="D11" s="72">
        <v>15</v>
      </c>
      <c r="E11" t="s">
        <v>20</v>
      </c>
      <c r="F11" t="s">
        <v>547</v>
      </c>
    </row>
    <row r="12" spans="1:7" ht="18.75">
      <c r="A12" s="62" t="s">
        <v>544</v>
      </c>
      <c r="B12" s="61">
        <f>C11</f>
        <v>0.32291666666666669</v>
      </c>
      <c r="C12" s="61">
        <f>B12+TIME(0,15,0)</f>
        <v>0.33333333333333337</v>
      </c>
      <c r="D12" s="72">
        <v>15</v>
      </c>
      <c r="E12" t="s">
        <v>20</v>
      </c>
      <c r="F12" t="s">
        <v>547</v>
      </c>
    </row>
    <row r="13" spans="1:7" ht="37.5">
      <c r="A13" s="62" t="s">
        <v>546</v>
      </c>
      <c r="B13" s="61">
        <f>C12</f>
        <v>0.33333333333333337</v>
      </c>
      <c r="C13" s="61">
        <f>B13+TIME(1,0,0)</f>
        <v>0.37500000000000006</v>
      </c>
      <c r="D13" s="72">
        <v>60</v>
      </c>
      <c r="E13" t="s">
        <v>20</v>
      </c>
      <c r="F13" t="s">
        <v>547</v>
      </c>
    </row>
    <row r="14" spans="1:7" ht="18.75">
      <c r="A14" s="62" t="s">
        <v>548</v>
      </c>
      <c r="B14" s="61">
        <f>C13</f>
        <v>0.37500000000000006</v>
      </c>
      <c r="C14" s="61">
        <f>B14+TIME(0,30,0)</f>
        <v>0.39583333333333337</v>
      </c>
      <c r="D14" s="72">
        <v>30</v>
      </c>
      <c r="E14" t="s">
        <v>549</v>
      </c>
    </row>
    <row r="15" spans="1:7" ht="18.75">
      <c r="A15" s="62" t="s">
        <v>550</v>
      </c>
      <c r="B15" s="61">
        <f>C12</f>
        <v>0.33333333333333337</v>
      </c>
      <c r="C15" s="61">
        <f>B15+TIME(1,30,0)</f>
        <v>0.39583333333333337</v>
      </c>
      <c r="D15" s="72">
        <v>90</v>
      </c>
      <c r="E15" t="s">
        <v>608</v>
      </c>
      <c r="F15" t="s">
        <v>552</v>
      </c>
      <c r="G15" t="s">
        <v>553</v>
      </c>
    </row>
    <row r="16" spans="1:7" ht="18.75">
      <c r="A16" s="62" t="s">
        <v>554</v>
      </c>
      <c r="B16" s="61">
        <v>0.35416666666666669</v>
      </c>
      <c r="C16" s="61">
        <f>B16+TIME(1,0,0)</f>
        <v>0.39583333333333337</v>
      </c>
      <c r="D16" s="72" t="s">
        <v>602</v>
      </c>
      <c r="E16" t="s">
        <v>458</v>
      </c>
      <c r="F16" t="s">
        <v>385</v>
      </c>
      <c r="G16" t="s">
        <v>553</v>
      </c>
    </row>
    <row r="17" spans="1:7" ht="37.5">
      <c r="A17" s="62" t="s">
        <v>603</v>
      </c>
      <c r="B17" s="61">
        <f>B16</f>
        <v>0.35416666666666669</v>
      </c>
      <c r="C17" s="67"/>
      <c r="D17" s="73"/>
      <c r="E17" t="s">
        <v>525</v>
      </c>
      <c r="F17" t="s">
        <v>50</v>
      </c>
    </row>
    <row r="18" spans="1:7" ht="18.75">
      <c r="A18" s="62" t="s">
        <v>604</v>
      </c>
      <c r="B18" s="67">
        <f>C17</f>
        <v>0</v>
      </c>
      <c r="C18" s="67"/>
      <c r="D18" s="73"/>
      <c r="E18" t="s">
        <v>525</v>
      </c>
      <c r="F18" t="s">
        <v>50</v>
      </c>
      <c r="G18" t="s">
        <v>605</v>
      </c>
    </row>
    <row r="19" spans="1:7" ht="18.75">
      <c r="A19" s="63" t="s">
        <v>556</v>
      </c>
      <c r="B19" s="64">
        <f>C15</f>
        <v>0.39583333333333337</v>
      </c>
      <c r="C19" s="64">
        <f>C28</f>
        <v>0.44166666666666665</v>
      </c>
      <c r="D19" s="74">
        <v>66</v>
      </c>
      <c r="F19" s="1" t="s">
        <v>557</v>
      </c>
      <c r="G19" s="1"/>
    </row>
    <row r="20" spans="1:7" ht="18.75">
      <c r="A20" s="62" t="s">
        <v>558</v>
      </c>
      <c r="B20" s="61">
        <f>B19</f>
        <v>0.39583333333333337</v>
      </c>
      <c r="C20" s="61">
        <f>B20+TIME(0,5,0)</f>
        <v>0.39930555555555558</v>
      </c>
      <c r="D20" s="72">
        <v>5</v>
      </c>
      <c r="E20" t="s">
        <v>20</v>
      </c>
      <c r="F20" t="s">
        <v>559</v>
      </c>
      <c r="G20" t="s">
        <v>560</v>
      </c>
    </row>
    <row r="21" spans="1:7" ht="18.75">
      <c r="A21" s="62" t="s">
        <v>561</v>
      </c>
      <c r="B21" s="61">
        <f>C20+TIME(0,5,0)</f>
        <v>0.40277777777777779</v>
      </c>
      <c r="C21" s="61">
        <f>B21+TIME(0,5,0)</f>
        <v>0.40625</v>
      </c>
      <c r="D21" s="72">
        <v>5</v>
      </c>
      <c r="E21" t="s">
        <v>20</v>
      </c>
      <c r="F21" t="s">
        <v>413</v>
      </c>
      <c r="G21" t="s">
        <v>562</v>
      </c>
    </row>
    <row r="22" spans="1:7" ht="18.75">
      <c r="A22" s="62" t="s">
        <v>563</v>
      </c>
      <c r="B22" s="61">
        <f>C21</f>
        <v>0.40625</v>
      </c>
      <c r="C22" s="61">
        <f>B22+TIME(0,5,0)</f>
        <v>0.40972222222222221</v>
      </c>
      <c r="D22" s="72">
        <v>5</v>
      </c>
      <c r="E22" t="s">
        <v>564</v>
      </c>
      <c r="F22" t="s">
        <v>413</v>
      </c>
    </row>
    <row r="23" spans="1:7" ht="37.5">
      <c r="A23" s="62" t="s">
        <v>565</v>
      </c>
      <c r="B23" s="61">
        <f>C22</f>
        <v>0.40972222222222221</v>
      </c>
      <c r="C23" s="61">
        <f>B23+TIME(0,1,0)</f>
        <v>0.41041666666666665</v>
      </c>
      <c r="D23" s="72">
        <v>1</v>
      </c>
      <c r="E23" t="s">
        <v>564</v>
      </c>
      <c r="F23" t="s">
        <v>413</v>
      </c>
      <c r="G23" t="s">
        <v>562</v>
      </c>
    </row>
    <row r="24" spans="1:7" ht="18.75">
      <c r="A24" s="62" t="s">
        <v>566</v>
      </c>
      <c r="B24" s="61">
        <f>C23</f>
        <v>0.41041666666666665</v>
      </c>
      <c r="C24" s="61">
        <f>B24+TIME(0,39,0)</f>
        <v>0.4375</v>
      </c>
      <c r="D24" s="72">
        <v>39</v>
      </c>
      <c r="E24" t="s">
        <v>20</v>
      </c>
      <c r="F24" t="s">
        <v>607</v>
      </c>
      <c r="G24" t="s">
        <v>567</v>
      </c>
    </row>
    <row r="25" spans="1:7" ht="18.75">
      <c r="A25" s="62" t="s">
        <v>568</v>
      </c>
      <c r="B25" s="61">
        <f>C24-TIME(0,5,0)</f>
        <v>0.43402777777777779</v>
      </c>
      <c r="C25" s="61"/>
      <c r="D25" s="72"/>
      <c r="E25" t="s">
        <v>20</v>
      </c>
      <c r="F25" t="s">
        <v>607</v>
      </c>
    </row>
    <row r="26" spans="1:7" ht="18.75">
      <c r="A26" s="62" t="s">
        <v>569</v>
      </c>
      <c r="B26" s="61">
        <f>C24</f>
        <v>0.4375</v>
      </c>
      <c r="C26" s="61"/>
      <c r="D26" s="72"/>
      <c r="E26" t="s">
        <v>20</v>
      </c>
      <c r="F26" t="s">
        <v>212</v>
      </c>
    </row>
    <row r="27" spans="1:7" ht="18.75">
      <c r="A27" s="62" t="s">
        <v>570</v>
      </c>
      <c r="B27" s="61">
        <f>B26+TIME(0,1,0)</f>
        <v>0.43819444444444444</v>
      </c>
      <c r="C27" s="61">
        <f>B27+TIME(0,1,0)</f>
        <v>0.43888888888888888</v>
      </c>
      <c r="D27" s="72">
        <v>1</v>
      </c>
      <c r="E27" t="s">
        <v>571</v>
      </c>
      <c r="F27" t="s">
        <v>212</v>
      </c>
    </row>
    <row r="28" spans="1:7" ht="18.75">
      <c r="A28" s="62" t="s">
        <v>572</v>
      </c>
      <c r="B28" s="61">
        <f>C27</f>
        <v>0.43888888888888888</v>
      </c>
      <c r="C28" s="61">
        <f>B28+TIME(0,4,0)</f>
        <v>0.44166666666666665</v>
      </c>
      <c r="D28" s="72">
        <v>4</v>
      </c>
      <c r="E28" t="s">
        <v>571</v>
      </c>
      <c r="F28" t="s">
        <v>212</v>
      </c>
    </row>
    <row r="29" spans="1:7" ht="18.75">
      <c r="A29" s="62" t="s">
        <v>641</v>
      </c>
      <c r="B29" s="61">
        <f>C28</f>
        <v>0.44166666666666665</v>
      </c>
      <c r="C29" s="61">
        <f>B29+TIME(0,30,0)</f>
        <v>0.46249999999999997</v>
      </c>
      <c r="D29" s="72">
        <v>30</v>
      </c>
      <c r="F29" t="s">
        <v>212</v>
      </c>
    </row>
    <row r="30" spans="1:7" ht="18.75">
      <c r="A30" s="63" t="s">
        <v>573</v>
      </c>
      <c r="B30" s="64">
        <f>C28</f>
        <v>0.44166666666666665</v>
      </c>
      <c r="C30" s="64">
        <f>C38</f>
        <v>0.49652777777777773</v>
      </c>
      <c r="D30" s="74">
        <v>49</v>
      </c>
      <c r="F30" s="1" t="s">
        <v>574</v>
      </c>
      <c r="G30" s="1"/>
    </row>
    <row r="31" spans="1:7" ht="18.75">
      <c r="A31" s="62" t="s">
        <v>563</v>
      </c>
      <c r="B31" s="61">
        <f>C29</f>
        <v>0.46249999999999997</v>
      </c>
      <c r="C31" s="61">
        <f>B31+TIME(0,5,0)</f>
        <v>0.46597222222222218</v>
      </c>
      <c r="D31" s="72">
        <v>5</v>
      </c>
      <c r="E31" t="s">
        <v>571</v>
      </c>
      <c r="F31" t="s">
        <v>212</v>
      </c>
    </row>
    <row r="32" spans="1:7" ht="18.75">
      <c r="A32" s="62" t="s">
        <v>576</v>
      </c>
      <c r="B32" s="61">
        <f>C31</f>
        <v>0.46597222222222218</v>
      </c>
      <c r="C32" s="61"/>
      <c r="D32" s="72"/>
      <c r="E32" t="s">
        <v>571</v>
      </c>
      <c r="F32" t="s">
        <v>212</v>
      </c>
    </row>
    <row r="33" spans="1:7" ht="18.75">
      <c r="A33" s="62" t="s">
        <v>577</v>
      </c>
      <c r="B33" s="66">
        <f>B32</f>
        <v>0.46597222222222218</v>
      </c>
      <c r="C33" s="66"/>
      <c r="D33" s="75"/>
      <c r="E33" t="s">
        <v>571</v>
      </c>
      <c r="F33" t="s">
        <v>212</v>
      </c>
      <c r="G33" t="s">
        <v>562</v>
      </c>
    </row>
    <row r="34" spans="1:7" ht="18.75">
      <c r="A34" s="62" t="s">
        <v>642</v>
      </c>
      <c r="B34" s="66">
        <f>B33</f>
        <v>0.46597222222222218</v>
      </c>
      <c r="C34" s="61">
        <f>B34+TIME(0,39,0)</f>
        <v>0.49305555555555552</v>
      </c>
      <c r="D34" s="72">
        <v>39</v>
      </c>
      <c r="E34" t="s">
        <v>20</v>
      </c>
      <c r="F34" t="s">
        <v>607</v>
      </c>
      <c r="G34" t="s">
        <v>567</v>
      </c>
    </row>
    <row r="35" spans="1:7" ht="18.75">
      <c r="A35" s="62" t="s">
        <v>568</v>
      </c>
      <c r="B35" s="61">
        <f>C34-TIME(0,5,0)</f>
        <v>0.48958333333333331</v>
      </c>
      <c r="C35" s="61"/>
      <c r="D35" s="72"/>
      <c r="E35" t="s">
        <v>20</v>
      </c>
      <c r="F35" t="s">
        <v>607</v>
      </c>
    </row>
    <row r="36" spans="1:7" ht="18.75">
      <c r="A36" s="62" t="s">
        <v>569</v>
      </c>
      <c r="B36" s="61">
        <f>C34</f>
        <v>0.49305555555555552</v>
      </c>
      <c r="C36" s="61"/>
      <c r="D36" s="72"/>
      <c r="E36" t="s">
        <v>20</v>
      </c>
      <c r="F36" t="s">
        <v>413</v>
      </c>
    </row>
    <row r="37" spans="1:7" ht="18.75">
      <c r="A37" s="62" t="s">
        <v>570</v>
      </c>
      <c r="B37" s="60">
        <f>B36</f>
        <v>0.49305555555555552</v>
      </c>
      <c r="C37" s="61">
        <f>B36+TIME(0,1,0)</f>
        <v>0.49374999999999997</v>
      </c>
      <c r="D37" s="72">
        <v>1</v>
      </c>
      <c r="E37" t="s">
        <v>549</v>
      </c>
      <c r="F37" t="s">
        <v>413</v>
      </c>
    </row>
    <row r="38" spans="1:7" ht="18.75">
      <c r="A38" s="62" t="s">
        <v>579</v>
      </c>
      <c r="B38" s="60">
        <f>C37</f>
        <v>0.49374999999999997</v>
      </c>
      <c r="C38" s="61">
        <f>B38+TIME(0,4,0)</f>
        <v>0.49652777777777773</v>
      </c>
      <c r="D38" s="72">
        <v>4</v>
      </c>
      <c r="E38" t="s">
        <v>549</v>
      </c>
      <c r="F38" t="s">
        <v>413</v>
      </c>
      <c r="G38" t="s">
        <v>580</v>
      </c>
    </row>
    <row r="39" spans="1:7" ht="18.75">
      <c r="A39" s="63" t="s">
        <v>581</v>
      </c>
      <c r="B39" s="64">
        <f>C38</f>
        <v>0.49652777777777773</v>
      </c>
      <c r="C39" s="64">
        <f>C38+TIME(1,0,0)</f>
        <v>0.53819444444444442</v>
      </c>
      <c r="D39" s="74">
        <v>60</v>
      </c>
      <c r="E39" s="1" t="s">
        <v>91</v>
      </c>
      <c r="F39" t="s">
        <v>413</v>
      </c>
      <c r="G39" s="1"/>
    </row>
    <row r="40" spans="1:7" ht="18.75">
      <c r="A40" s="63" t="s">
        <v>582</v>
      </c>
      <c r="B40" s="64">
        <f>C39</f>
        <v>0.53819444444444442</v>
      </c>
      <c r="C40" s="64">
        <f>C49</f>
        <v>0.57708333333333328</v>
      </c>
      <c r="D40" s="74">
        <v>54</v>
      </c>
      <c r="F40" s="1" t="s">
        <v>557</v>
      </c>
      <c r="G40" s="1"/>
    </row>
    <row r="41" spans="1:7" ht="18.75">
      <c r="A41" s="62" t="s">
        <v>572</v>
      </c>
      <c r="B41" s="61">
        <f>B40</f>
        <v>0.53819444444444442</v>
      </c>
      <c r="C41" s="61">
        <f>B41+TIME(0,5,0)</f>
        <v>0.54166666666666663</v>
      </c>
      <c r="D41" s="72">
        <v>5</v>
      </c>
      <c r="E41" t="s">
        <v>549</v>
      </c>
      <c r="F41" t="s">
        <v>413</v>
      </c>
    </row>
    <row r="42" spans="1:7" ht="18.75">
      <c r="A42" s="62" t="s">
        <v>558</v>
      </c>
      <c r="B42" s="61">
        <f>B40</f>
        <v>0.53819444444444442</v>
      </c>
      <c r="C42" s="61">
        <f>B42+TIME(0,5,0)</f>
        <v>0.54166666666666663</v>
      </c>
      <c r="D42" s="72">
        <v>5</v>
      </c>
      <c r="E42" t="s">
        <v>20</v>
      </c>
      <c r="F42" t="s">
        <v>559</v>
      </c>
      <c r="G42" t="s">
        <v>560</v>
      </c>
    </row>
    <row r="43" spans="1:7" ht="18.75">
      <c r="A43" s="62" t="s">
        <v>563</v>
      </c>
      <c r="B43" s="61">
        <f>C41</f>
        <v>0.54166666666666663</v>
      </c>
      <c r="C43" s="61">
        <f>B43+TIME(0,5,0)</f>
        <v>0.54513888888888884</v>
      </c>
      <c r="D43" s="72">
        <v>5</v>
      </c>
      <c r="E43" t="s">
        <v>549</v>
      </c>
      <c r="F43" t="s">
        <v>413</v>
      </c>
    </row>
    <row r="44" spans="1:7" ht="37.5">
      <c r="A44" s="62" t="s">
        <v>565</v>
      </c>
      <c r="B44" s="61">
        <f>C43</f>
        <v>0.54513888888888884</v>
      </c>
      <c r="C44" s="61"/>
      <c r="D44" s="72"/>
      <c r="E44" t="s">
        <v>578</v>
      </c>
      <c r="F44" t="s">
        <v>413</v>
      </c>
      <c r="G44" t="s">
        <v>562</v>
      </c>
    </row>
    <row r="45" spans="1:7" ht="18.75">
      <c r="A45" s="62" t="s">
        <v>566</v>
      </c>
      <c r="B45" s="61">
        <f>B44+TIME(0,1,0)</f>
        <v>0.54583333333333328</v>
      </c>
      <c r="C45" s="61">
        <f>B45+TIME(0,39,0)</f>
        <v>0.57291666666666663</v>
      </c>
      <c r="D45" s="72">
        <v>39</v>
      </c>
      <c r="E45" t="s">
        <v>20</v>
      </c>
      <c r="F45" t="s">
        <v>607</v>
      </c>
    </row>
    <row r="46" spans="1:7" ht="18.75">
      <c r="A46" s="62" t="s">
        <v>568</v>
      </c>
      <c r="B46" s="61">
        <f>C45-TIME(0,5,0)</f>
        <v>0.56944444444444442</v>
      </c>
      <c r="C46" s="61"/>
      <c r="D46" s="72"/>
      <c r="E46" t="s">
        <v>20</v>
      </c>
      <c r="F46" t="s">
        <v>607</v>
      </c>
    </row>
    <row r="47" spans="1:7" ht="18.75">
      <c r="A47" s="62" t="s">
        <v>569</v>
      </c>
      <c r="B47" s="61">
        <f>C45</f>
        <v>0.57291666666666663</v>
      </c>
      <c r="C47" s="61"/>
      <c r="D47" s="72"/>
      <c r="E47" t="s">
        <v>20</v>
      </c>
      <c r="F47" t="s">
        <v>212</v>
      </c>
    </row>
    <row r="48" spans="1:7" ht="18.75">
      <c r="A48" s="62" t="s">
        <v>570</v>
      </c>
      <c r="B48" s="61">
        <f>B47+TIME(0,1,0)</f>
        <v>0.57361111111111107</v>
      </c>
      <c r="C48" s="61">
        <f>B48+TIME(0,1,0)</f>
        <v>0.57430555555555551</v>
      </c>
      <c r="D48" s="72">
        <v>1</v>
      </c>
      <c r="E48" t="s">
        <v>571</v>
      </c>
      <c r="F48" t="s">
        <v>212</v>
      </c>
    </row>
    <row r="49" spans="1:7" ht="18.75">
      <c r="A49" s="62" t="s">
        <v>572</v>
      </c>
      <c r="B49" s="61">
        <f>C48</f>
        <v>0.57430555555555551</v>
      </c>
      <c r="C49" s="61">
        <f>B49+TIME(0,4,0)</f>
        <v>0.57708333333333328</v>
      </c>
      <c r="D49" s="72">
        <v>4</v>
      </c>
      <c r="E49" t="s">
        <v>571</v>
      </c>
      <c r="F49" t="s">
        <v>212</v>
      </c>
    </row>
    <row r="50" spans="1:7" ht="18.75">
      <c r="A50" s="62" t="s">
        <v>641</v>
      </c>
      <c r="B50" s="61">
        <f>C49</f>
        <v>0.57708333333333328</v>
      </c>
      <c r="C50" s="61">
        <f>B50+TIME(0,30,0)</f>
        <v>0.59791666666666665</v>
      </c>
      <c r="D50" s="72">
        <v>30</v>
      </c>
      <c r="F50" t="s">
        <v>212</v>
      </c>
    </row>
    <row r="51" spans="1:7" ht="18.75">
      <c r="A51" s="63" t="s">
        <v>584</v>
      </c>
      <c r="B51" s="64">
        <f>C50</f>
        <v>0.59791666666666665</v>
      </c>
      <c r="C51" s="64">
        <f>C58</f>
        <v>0.62916666666666665</v>
      </c>
      <c r="D51" s="74">
        <v>45</v>
      </c>
      <c r="F51" s="1" t="s">
        <v>574</v>
      </c>
      <c r="G51" s="1"/>
    </row>
    <row r="52" spans="1:7" ht="18.75">
      <c r="A52" s="62" t="s">
        <v>563</v>
      </c>
      <c r="B52" s="61">
        <f>C50</f>
        <v>0.59791666666666665</v>
      </c>
      <c r="C52" s="61">
        <f>B52+TIME(0,5,0)</f>
        <v>0.60138888888888886</v>
      </c>
      <c r="D52" s="72">
        <v>5</v>
      </c>
      <c r="E52" t="s">
        <v>571</v>
      </c>
      <c r="F52" t="s">
        <v>212</v>
      </c>
    </row>
    <row r="53" spans="1:7" ht="37.5">
      <c r="A53" s="62" t="s">
        <v>565</v>
      </c>
      <c r="B53" s="61">
        <f>C52</f>
        <v>0.60138888888888886</v>
      </c>
      <c r="C53" s="61"/>
      <c r="D53" s="72"/>
      <c r="E53" t="s">
        <v>575</v>
      </c>
      <c r="F53" t="s">
        <v>212</v>
      </c>
    </row>
    <row r="54" spans="1:7" ht="18.75">
      <c r="A54" s="62" t="s">
        <v>642</v>
      </c>
      <c r="B54" s="66">
        <f>B53</f>
        <v>0.60138888888888886</v>
      </c>
      <c r="C54" s="61">
        <f>B54+TIME(0,39,0)</f>
        <v>0.62847222222222221</v>
      </c>
      <c r="D54" s="72">
        <v>39</v>
      </c>
      <c r="E54" t="s">
        <v>20</v>
      </c>
      <c r="F54" t="s">
        <v>607</v>
      </c>
      <c r="G54" t="s">
        <v>567</v>
      </c>
    </row>
    <row r="55" spans="1:7" ht="37.5">
      <c r="A55" s="62" t="s">
        <v>585</v>
      </c>
      <c r="B55" s="61">
        <f>B53</f>
        <v>0.60138888888888886</v>
      </c>
      <c r="C55" s="61">
        <f>B55+TIME(2,0,0)</f>
        <v>0.68472222222222223</v>
      </c>
      <c r="D55" s="72">
        <v>120</v>
      </c>
      <c r="E55" t="s">
        <v>643</v>
      </c>
      <c r="F55" t="s">
        <v>212</v>
      </c>
    </row>
    <row r="56" spans="1:7" ht="18.75">
      <c r="A56" s="62" t="s">
        <v>568</v>
      </c>
      <c r="B56" s="61">
        <f>C54-TIME(0,5,0)</f>
        <v>0.625</v>
      </c>
      <c r="C56" s="61"/>
      <c r="D56" s="72"/>
      <c r="E56" t="s">
        <v>20</v>
      </c>
      <c r="F56" t="s">
        <v>607</v>
      </c>
    </row>
    <row r="57" spans="1:7" ht="18.75">
      <c r="A57" s="62" t="s">
        <v>569</v>
      </c>
      <c r="B57" s="61">
        <f>C54</f>
        <v>0.62847222222222221</v>
      </c>
      <c r="C57" s="61"/>
      <c r="D57" s="72"/>
      <c r="E57" t="s">
        <v>20</v>
      </c>
      <c r="F57" t="s">
        <v>413</v>
      </c>
    </row>
    <row r="58" spans="1:7" ht="18.75">
      <c r="A58" s="62" t="s">
        <v>570</v>
      </c>
      <c r="B58" s="61">
        <f>B57</f>
        <v>0.62847222222222221</v>
      </c>
      <c r="C58" s="61">
        <f>B58+TIME(0,1,0)</f>
        <v>0.62916666666666665</v>
      </c>
      <c r="D58" s="72">
        <v>1</v>
      </c>
      <c r="E58" t="s">
        <v>549</v>
      </c>
      <c r="F58" t="s">
        <v>413</v>
      </c>
    </row>
    <row r="59" spans="1:7" ht="18.75">
      <c r="A59" s="63" t="s">
        <v>586</v>
      </c>
      <c r="B59" s="64">
        <f>C58</f>
        <v>0.62916666666666665</v>
      </c>
      <c r="C59" s="64">
        <f>B59+TIME(1,0,0)</f>
        <v>0.67083333333333328</v>
      </c>
      <c r="D59" s="74">
        <v>60</v>
      </c>
      <c r="E59" s="1" t="s">
        <v>598</v>
      </c>
      <c r="F59" s="1" t="s">
        <v>587</v>
      </c>
      <c r="G59" s="1"/>
    </row>
    <row r="60" spans="1:7" ht="18.75">
      <c r="A60" s="62" t="s">
        <v>588</v>
      </c>
      <c r="B60" s="67">
        <v>0.4375</v>
      </c>
    </row>
    <row r="61" spans="1:7" ht="18.75">
      <c r="A61" s="62" t="s">
        <v>589</v>
      </c>
      <c r="B61" s="67">
        <v>0.47916666666666669</v>
      </c>
    </row>
    <row r="62" spans="1:7" ht="18.75">
      <c r="A62" s="62" t="s">
        <v>590</v>
      </c>
      <c r="B62" s="67">
        <v>0.70833333333333337</v>
      </c>
    </row>
    <row r="63" spans="1:7" ht="18.75">
      <c r="A63" s="62" t="s">
        <v>591</v>
      </c>
      <c r="B63" s="67">
        <v>0.75</v>
      </c>
    </row>
  </sheetData>
  <sortState xmlns:xlrd2="http://schemas.microsoft.com/office/spreadsheetml/2017/richdata2" ref="A10:E21">
    <sortCondition ref="B10:B21"/>
  </sortState>
  <mergeCells count="7">
    <mergeCell ref="B8:C8"/>
    <mergeCell ref="B7:F7"/>
    <mergeCell ref="C1:E1"/>
    <mergeCell ref="B2:E2"/>
    <mergeCell ref="B3:E3"/>
    <mergeCell ref="B4:E4"/>
    <mergeCell ref="B6:E6"/>
  </mergeCells>
  <pageMargins left="0.7" right="0.7" top="0.75" bottom="0.75" header="0.3" footer="0.3"/>
  <pageSetup paperSize="5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29C80-6A0F-4E61-BFEA-528CB1E14AB2}">
  <dimension ref="A1:E19"/>
  <sheetViews>
    <sheetView zoomScale="150" zoomScaleNormal="150" workbookViewId="0">
      <selection activeCell="A25" sqref="A25"/>
    </sheetView>
  </sheetViews>
  <sheetFormatPr defaultColWidth="34.375" defaultRowHeight="15.75"/>
  <cols>
    <col min="2" max="2" width="9.5" customWidth="1"/>
    <col min="3" max="3" width="8.875" customWidth="1"/>
    <col min="4" max="4" width="9.875" bestFit="1" customWidth="1"/>
    <col min="5" max="5" width="53.875" customWidth="1"/>
  </cols>
  <sheetData>
    <row r="1" spans="1:5" ht="18.75">
      <c r="A1" s="5" t="s">
        <v>492</v>
      </c>
      <c r="B1" s="46">
        <v>45554</v>
      </c>
    </row>
    <row r="2" spans="1:5" ht="18.75">
      <c r="A2" s="5" t="s">
        <v>495</v>
      </c>
      <c r="B2" t="s">
        <v>510</v>
      </c>
    </row>
    <row r="3" spans="1:5" ht="18.75">
      <c r="A3" s="5" t="s">
        <v>498</v>
      </c>
      <c r="B3" t="s">
        <v>611</v>
      </c>
    </row>
    <row r="4" spans="1:5" ht="18.75">
      <c r="A4" s="5" t="s">
        <v>644</v>
      </c>
    </row>
    <row r="5" spans="1:5" ht="18.75">
      <c r="A5" s="5" t="s">
        <v>502</v>
      </c>
      <c r="B5" t="s">
        <v>645</v>
      </c>
    </row>
    <row r="8" spans="1:5" ht="18.75">
      <c r="A8" s="5" t="s">
        <v>504</v>
      </c>
      <c r="B8" s="15" t="s">
        <v>537</v>
      </c>
      <c r="C8" s="15" t="s">
        <v>538</v>
      </c>
      <c r="D8" s="71" t="s">
        <v>539</v>
      </c>
      <c r="E8" s="1"/>
    </row>
    <row r="9" spans="1:5">
      <c r="A9" t="s">
        <v>646</v>
      </c>
      <c r="B9" s="90">
        <v>0.33333333333333331</v>
      </c>
      <c r="C9" s="90">
        <v>0.34375</v>
      </c>
      <c r="D9">
        <v>15</v>
      </c>
    </row>
    <row r="10" spans="1:5" ht="33.950000000000003" customHeight="1">
      <c r="A10" t="s">
        <v>647</v>
      </c>
      <c r="D10">
        <v>5</v>
      </c>
      <c r="E10" s="3" t="s">
        <v>648</v>
      </c>
    </row>
    <row r="11" spans="1:5" ht="31.5">
      <c r="A11" t="s">
        <v>649</v>
      </c>
      <c r="D11">
        <v>10</v>
      </c>
      <c r="E11" s="3" t="s">
        <v>650</v>
      </c>
    </row>
    <row r="12" spans="1:5" ht="31.5">
      <c r="A12" t="s">
        <v>651</v>
      </c>
      <c r="D12">
        <v>15</v>
      </c>
      <c r="E12" s="3" t="s">
        <v>652</v>
      </c>
    </row>
    <row r="13" spans="1:5" ht="31.5">
      <c r="A13" t="s">
        <v>653</v>
      </c>
      <c r="D13">
        <v>20</v>
      </c>
      <c r="E13" s="3" t="s">
        <v>654</v>
      </c>
    </row>
    <row r="14" spans="1:5" ht="31.5">
      <c r="A14" t="s">
        <v>655</v>
      </c>
      <c r="D14">
        <v>15</v>
      </c>
      <c r="E14" s="3" t="s">
        <v>656</v>
      </c>
    </row>
    <row r="15" spans="1:5" ht="31.5">
      <c r="A15" t="s">
        <v>657</v>
      </c>
      <c r="D15">
        <v>10</v>
      </c>
      <c r="E15" s="3" t="s">
        <v>658</v>
      </c>
    </row>
    <row r="16" spans="1:5" ht="47.25">
      <c r="A16" t="s">
        <v>659</v>
      </c>
      <c r="D16">
        <v>10</v>
      </c>
      <c r="E16" s="91" t="s">
        <v>660</v>
      </c>
    </row>
    <row r="17" spans="1:1">
      <c r="A17" t="s">
        <v>661</v>
      </c>
    </row>
    <row r="19" spans="1:1">
      <c r="A19" t="s">
        <v>662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04A76-4BC6-4526-8A15-6166F662D478}">
  <dimension ref="A1"/>
  <sheetViews>
    <sheetView workbookViewId="0"/>
  </sheetViews>
  <sheetFormatPr defaultColWidth="8.875" defaultRowHeight="15.7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51A50-09D4-4710-9107-6488AF5CAD62}">
  <dimension ref="D1:H1"/>
  <sheetViews>
    <sheetView zoomScale="150" zoomScaleNormal="150" workbookViewId="0">
      <selection activeCell="D56" sqref="D56"/>
    </sheetView>
  </sheetViews>
  <sheetFormatPr defaultColWidth="8.875" defaultRowHeight="15.75"/>
  <cols>
    <col min="4" max="4" width="17.125" customWidth="1"/>
    <col min="5" max="5" width="28.625" customWidth="1"/>
  </cols>
  <sheetData>
    <row r="1" spans="4:8">
      <c r="D1" t="s">
        <v>212</v>
      </c>
      <c r="E1" t="s">
        <v>126</v>
      </c>
      <c r="F1" t="s">
        <v>663</v>
      </c>
      <c r="G1" t="s">
        <v>664</v>
      </c>
      <c r="H1" t="s">
        <v>665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54725-72F3-A94D-8616-4F63DCB6DB44}">
  <dimension ref="A1:K33"/>
  <sheetViews>
    <sheetView zoomScaleNormal="100" workbookViewId="0">
      <selection activeCell="B6" sqref="B6:D6"/>
    </sheetView>
  </sheetViews>
  <sheetFormatPr defaultColWidth="11" defaultRowHeight="15.75"/>
  <cols>
    <col min="1" max="1" width="33.125" bestFit="1" customWidth="1"/>
    <col min="2" max="2" width="8.875" style="19" bestFit="1" customWidth="1"/>
    <col min="3" max="3" width="8.625" style="19" bestFit="1" customWidth="1"/>
    <col min="4" max="4" width="35.625" customWidth="1"/>
    <col min="5" max="5" width="46.875" style="3" customWidth="1"/>
    <col min="6" max="6" width="9.125" style="3" bestFit="1" customWidth="1"/>
    <col min="8" max="8" width="34.125" customWidth="1"/>
    <col min="9" max="9" width="12.625" bestFit="1" customWidth="1"/>
    <col min="10" max="10" width="10" bestFit="1" customWidth="1"/>
    <col min="11" max="11" width="39.125" style="3" customWidth="1"/>
  </cols>
  <sheetData>
    <row r="1" spans="1:11" ht="18.75">
      <c r="A1" s="2" t="s">
        <v>492</v>
      </c>
      <c r="B1" s="126"/>
      <c r="C1" s="114"/>
      <c r="D1" s="114"/>
    </row>
    <row r="2" spans="1:11" ht="18.75">
      <c r="A2" s="2" t="s">
        <v>494</v>
      </c>
      <c r="B2" s="114"/>
      <c r="C2" s="114"/>
      <c r="D2" s="114"/>
    </row>
    <row r="3" spans="1:11" ht="18.75">
      <c r="A3" s="2" t="s">
        <v>495</v>
      </c>
      <c r="B3" s="114"/>
      <c r="C3" s="114"/>
      <c r="D3" s="114"/>
    </row>
    <row r="4" spans="1:11" ht="18.75">
      <c r="A4" s="2" t="s">
        <v>497</v>
      </c>
      <c r="B4" s="114"/>
      <c r="C4" s="114"/>
      <c r="D4" s="114"/>
    </row>
    <row r="5" spans="1:11" ht="18.75">
      <c r="A5" s="2" t="s">
        <v>498</v>
      </c>
      <c r="B5" s="117"/>
      <c r="C5" s="117"/>
      <c r="D5" s="117"/>
    </row>
    <row r="6" spans="1:11" ht="18" customHeight="1">
      <c r="A6" s="2" t="s">
        <v>500</v>
      </c>
      <c r="B6" s="117"/>
      <c r="C6" s="117"/>
      <c r="D6" s="117"/>
    </row>
    <row r="7" spans="1:11" ht="18.75">
      <c r="A7" s="2" t="s">
        <v>502</v>
      </c>
      <c r="B7" s="114"/>
      <c r="C7" s="114"/>
      <c r="D7" s="114"/>
    </row>
    <row r="8" spans="1:11" ht="18.75">
      <c r="A8" s="2" t="s">
        <v>666</v>
      </c>
      <c r="B8" s="114"/>
      <c r="C8" s="114"/>
      <c r="D8" s="114"/>
    </row>
    <row r="9" spans="1:11" ht="18.75">
      <c r="A9" s="2" t="s">
        <v>667</v>
      </c>
      <c r="B9" s="114"/>
      <c r="C9" s="114"/>
      <c r="D9" s="114"/>
    </row>
    <row r="10" spans="1:11" ht="18.75">
      <c r="A10" s="2" t="s">
        <v>668</v>
      </c>
      <c r="B10" s="114"/>
      <c r="C10" s="114"/>
      <c r="D10" s="114"/>
    </row>
    <row r="11" spans="1:11">
      <c r="B11" s="16"/>
      <c r="C11" s="16"/>
      <c r="D11" s="3"/>
    </row>
    <row r="12" spans="1:11" ht="18.75">
      <c r="A12" s="2" t="s">
        <v>504</v>
      </c>
      <c r="B12" s="15" t="s">
        <v>537</v>
      </c>
      <c r="C12" s="15" t="s">
        <v>538</v>
      </c>
      <c r="D12" s="4" t="s">
        <v>505</v>
      </c>
      <c r="E12" s="4" t="s">
        <v>105</v>
      </c>
      <c r="F12" s="4"/>
      <c r="G12" s="1" t="s">
        <v>627</v>
      </c>
      <c r="H12" s="1" t="s">
        <v>628</v>
      </c>
      <c r="I12" s="1" t="s">
        <v>629</v>
      </c>
      <c r="J12" s="1" t="s">
        <v>630</v>
      </c>
      <c r="K12" s="4" t="s">
        <v>630</v>
      </c>
    </row>
    <row r="13" spans="1:11" ht="18.75">
      <c r="A13" s="48"/>
      <c r="B13" s="16"/>
      <c r="C13" s="16"/>
      <c r="D13" s="3"/>
      <c r="F13" s="4"/>
      <c r="G13" s="1"/>
      <c r="H13" s="1"/>
      <c r="I13" s="1"/>
      <c r="J13" s="1"/>
      <c r="K13" s="4"/>
    </row>
    <row r="14" spans="1:11" ht="18.75">
      <c r="A14" s="48"/>
      <c r="B14" s="16"/>
      <c r="C14" s="16"/>
      <c r="D14" s="3"/>
      <c r="F14" s="4"/>
      <c r="G14" s="1"/>
      <c r="H14" s="1"/>
      <c r="I14" s="1"/>
      <c r="J14" s="1"/>
      <c r="K14" s="4"/>
    </row>
    <row r="15" spans="1:11" ht="18.75">
      <c r="A15" s="48"/>
      <c r="B15" s="16"/>
      <c r="C15" s="16"/>
      <c r="D15" s="3"/>
      <c r="F15" s="4"/>
      <c r="G15" s="1"/>
      <c r="H15" s="1"/>
      <c r="I15" s="1"/>
      <c r="J15" s="1"/>
      <c r="K15" s="4"/>
    </row>
    <row r="16" spans="1:11">
      <c r="B16" s="16"/>
      <c r="C16" s="16"/>
      <c r="D16" s="3"/>
    </row>
    <row r="17" spans="1:4" ht="18.75">
      <c r="A17" s="48"/>
      <c r="B17" s="16"/>
      <c r="C17" s="16"/>
      <c r="D17" s="3"/>
    </row>
    <row r="18" spans="1:4" ht="18.75">
      <c r="A18" s="48"/>
      <c r="B18" s="16"/>
      <c r="C18" s="16"/>
      <c r="D18" s="3"/>
    </row>
    <row r="19" spans="1:4" ht="17.100000000000001" customHeight="1">
      <c r="B19" s="16"/>
      <c r="C19" s="16"/>
      <c r="D19" s="3"/>
    </row>
    <row r="20" spans="1:4">
      <c r="B20" s="16"/>
      <c r="C20" s="16"/>
      <c r="D20" s="3"/>
    </row>
    <row r="21" spans="1:4">
      <c r="B21" s="16"/>
      <c r="C21" s="16"/>
      <c r="D21" s="3"/>
    </row>
    <row r="22" spans="1:4">
      <c r="B22" s="16"/>
      <c r="C22" s="16"/>
      <c r="D22" s="3"/>
    </row>
    <row r="23" spans="1:4">
      <c r="B23" s="16"/>
      <c r="C23" s="16"/>
      <c r="D23" s="3"/>
    </row>
    <row r="24" spans="1:4">
      <c r="B24" s="16"/>
      <c r="C24" s="16"/>
      <c r="D24" s="3"/>
    </row>
    <row r="25" spans="1:4">
      <c r="B25" s="16"/>
      <c r="C25" s="16"/>
      <c r="D25" s="3"/>
    </row>
    <row r="26" spans="1:4">
      <c r="A26" s="3"/>
      <c r="B26" s="16"/>
      <c r="C26" s="16"/>
      <c r="D26" s="3"/>
    </row>
    <row r="27" spans="1:4">
      <c r="B27" s="16"/>
      <c r="C27" s="16"/>
      <c r="D27" s="3"/>
    </row>
    <row r="28" spans="1:4">
      <c r="B28" s="16"/>
      <c r="C28" s="16"/>
      <c r="D28" s="3"/>
    </row>
    <row r="29" spans="1:4">
      <c r="B29" s="16"/>
      <c r="C29" s="16"/>
      <c r="D29" s="3"/>
    </row>
    <row r="30" spans="1:4">
      <c r="B30" s="16"/>
      <c r="C30" s="16"/>
      <c r="D30" s="3"/>
    </row>
    <row r="31" spans="1:4">
      <c r="B31" s="16"/>
      <c r="C31" s="16"/>
      <c r="D31" s="3"/>
    </row>
    <row r="32" spans="1:4">
      <c r="A32" s="3"/>
      <c r="B32" s="16"/>
      <c r="C32" s="16"/>
      <c r="D32" s="3"/>
    </row>
    <row r="33" spans="2:4">
      <c r="B33" s="16"/>
      <c r="C33" s="16"/>
      <c r="D33" s="3"/>
    </row>
  </sheetData>
  <mergeCells count="10">
    <mergeCell ref="B8:D8"/>
    <mergeCell ref="B9:D9"/>
    <mergeCell ref="B10:D10"/>
    <mergeCell ref="B1:D1"/>
    <mergeCell ref="B2:D2"/>
    <mergeCell ref="B3:D3"/>
    <mergeCell ref="B4:D4"/>
    <mergeCell ref="B7:D7"/>
    <mergeCell ref="B5:D5"/>
    <mergeCell ref="B6:D6"/>
  </mergeCells>
  <pageMargins left="0.7" right="0.7" top="0.75" bottom="0.75" header="0.3" footer="0.3"/>
  <pageSetup scale="61" orientation="landscape" horizontalDpi="0" verticalDpi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7C2E0-983E-404C-82DC-7155164A1C6E}">
  <dimension ref="A1:C12"/>
  <sheetViews>
    <sheetView workbookViewId="0">
      <selection activeCell="D17" sqref="D17"/>
    </sheetView>
  </sheetViews>
  <sheetFormatPr defaultColWidth="8.875" defaultRowHeight="15.75"/>
  <cols>
    <col min="1" max="1" width="5" customWidth="1"/>
    <col min="2" max="2" width="28.5" customWidth="1"/>
  </cols>
  <sheetData>
    <row r="1" spans="1:3">
      <c r="C1" t="s">
        <v>105</v>
      </c>
    </row>
    <row r="2" spans="1:3">
      <c r="A2" t="s">
        <v>669</v>
      </c>
    </row>
    <row r="3" spans="1:3">
      <c r="B3" t="s">
        <v>670</v>
      </c>
    </row>
    <row r="11" spans="1:3">
      <c r="A11" t="s">
        <v>671</v>
      </c>
    </row>
    <row r="12" spans="1:3">
      <c r="B12" t="s">
        <v>672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06619-A914-E748-8B67-525C472437D4}">
  <dimension ref="A1:H46"/>
  <sheetViews>
    <sheetView zoomScale="120" zoomScaleNormal="120" workbookViewId="0">
      <pane xSplit="2" ySplit="1" topLeftCell="H24" activePane="bottomRight" state="frozen"/>
      <selection pane="topRight" activeCell="C1" sqref="C1"/>
      <selection pane="bottomLeft" activeCell="A2" sqref="A2"/>
      <selection pane="bottomRight" activeCell="H24" sqref="H24"/>
    </sheetView>
  </sheetViews>
  <sheetFormatPr defaultColWidth="11" defaultRowHeight="15.75" outlineLevelRow="1"/>
  <cols>
    <col min="1" max="1" width="27.5" bestFit="1" customWidth="1"/>
    <col min="2" max="2" width="44.625" bestFit="1" customWidth="1"/>
    <col min="3" max="3" width="15.625" bestFit="1" customWidth="1"/>
    <col min="4" max="4" width="25.125" bestFit="1" customWidth="1"/>
    <col min="5" max="5" width="27" customWidth="1"/>
    <col min="6" max="7" width="34.375" style="3" bestFit="1" customWidth="1"/>
    <col min="8" max="8" width="39.125" style="3" customWidth="1"/>
  </cols>
  <sheetData>
    <row r="1" spans="1:8">
      <c r="A1" s="1" t="s">
        <v>99</v>
      </c>
      <c r="B1" s="1" t="s">
        <v>100</v>
      </c>
      <c r="C1" s="1" t="s">
        <v>1</v>
      </c>
      <c r="D1" s="1" t="s">
        <v>101</v>
      </c>
      <c r="E1" s="1" t="s">
        <v>102</v>
      </c>
      <c r="F1" s="4" t="s">
        <v>103</v>
      </c>
      <c r="G1" s="4" t="s">
        <v>104</v>
      </c>
      <c r="H1" s="4" t="s">
        <v>105</v>
      </c>
    </row>
    <row r="2" spans="1:8">
      <c r="A2" s="1" t="s">
        <v>106</v>
      </c>
      <c r="B2" s="1"/>
      <c r="C2" s="1"/>
      <c r="D2" s="1"/>
      <c r="E2" s="1"/>
      <c r="F2" s="4"/>
      <c r="G2" s="4"/>
    </row>
    <row r="3" spans="1:8" outlineLevel="1">
      <c r="A3" s="68" t="s">
        <v>107</v>
      </c>
      <c r="B3" t="s">
        <v>106</v>
      </c>
      <c r="D3" s="104" t="s">
        <v>108</v>
      </c>
      <c r="F3" s="3" t="s">
        <v>109</v>
      </c>
    </row>
    <row r="4" spans="1:8" outlineLevel="1">
      <c r="A4" s="68" t="s">
        <v>110</v>
      </c>
      <c r="B4" t="s">
        <v>106</v>
      </c>
      <c r="D4" t="s">
        <v>111</v>
      </c>
      <c r="E4" t="s">
        <v>112</v>
      </c>
    </row>
    <row r="5" spans="1:8" outlineLevel="1">
      <c r="A5" s="68" t="s">
        <v>113</v>
      </c>
      <c r="B5" t="s">
        <v>106</v>
      </c>
      <c r="E5" s="44" t="s">
        <v>114</v>
      </c>
    </row>
    <row r="6" spans="1:8" outlineLevel="1">
      <c r="A6" s="68" t="s">
        <v>115</v>
      </c>
      <c r="B6" t="s">
        <v>106</v>
      </c>
      <c r="E6" t="s">
        <v>116</v>
      </c>
    </row>
    <row r="7" spans="1:8" outlineLevel="1">
      <c r="A7" s="68" t="s">
        <v>117</v>
      </c>
      <c r="B7" t="s">
        <v>106</v>
      </c>
      <c r="E7" s="44" t="s">
        <v>118</v>
      </c>
    </row>
    <row r="8" spans="1:8" outlineLevel="1">
      <c r="A8" s="68" t="s">
        <v>119</v>
      </c>
      <c r="B8" t="s">
        <v>106</v>
      </c>
      <c r="E8" t="s">
        <v>120</v>
      </c>
    </row>
    <row r="9" spans="1:8" outlineLevel="1">
      <c r="A9" s="68" t="s">
        <v>121</v>
      </c>
      <c r="B9" t="s">
        <v>106</v>
      </c>
      <c r="E9" t="s">
        <v>122</v>
      </c>
    </row>
    <row r="10" spans="1:8">
      <c r="A10" s="92" t="s">
        <v>123</v>
      </c>
      <c r="F10" s="100"/>
    </row>
    <row r="11" spans="1:8" ht="78.75" outlineLevel="1">
      <c r="A11" s="93" t="s">
        <v>124</v>
      </c>
      <c r="B11" s="3" t="s">
        <v>125</v>
      </c>
      <c r="C11" t="s">
        <v>126</v>
      </c>
      <c r="D11" s="3" t="s">
        <v>127</v>
      </c>
      <c r="E11" s="99"/>
      <c r="F11" s="101" t="s">
        <v>128</v>
      </c>
      <c r="G11" s="94" t="s">
        <v>129</v>
      </c>
      <c r="H11" s="3" t="s">
        <v>130</v>
      </c>
    </row>
    <row r="12" spans="1:8" ht="31.5" outlineLevel="1">
      <c r="A12" s="68" t="s">
        <v>131</v>
      </c>
      <c r="B12" t="s">
        <v>132</v>
      </c>
      <c r="C12" t="s">
        <v>133</v>
      </c>
      <c r="D12" s="44" t="s">
        <v>134</v>
      </c>
      <c r="F12" s="3" t="s">
        <v>135</v>
      </c>
      <c r="G12" s="94" t="s">
        <v>136</v>
      </c>
      <c r="H12" s="3" t="s">
        <v>137</v>
      </c>
    </row>
    <row r="13" spans="1:8" ht="63" outlineLevel="1">
      <c r="A13" s="68" t="s">
        <v>138</v>
      </c>
      <c r="B13" t="s">
        <v>139</v>
      </c>
      <c r="C13" t="s">
        <v>133</v>
      </c>
      <c r="D13" s="44" t="s">
        <v>140</v>
      </c>
      <c r="G13" s="94" t="s">
        <v>141</v>
      </c>
      <c r="H13" s="3" t="s">
        <v>142</v>
      </c>
    </row>
    <row r="14" spans="1:8" ht="47.25" outlineLevel="1">
      <c r="A14" s="93" t="s">
        <v>143</v>
      </c>
      <c r="B14" t="s">
        <v>144</v>
      </c>
      <c r="C14" t="s">
        <v>145</v>
      </c>
      <c r="D14" s="3" t="s">
        <v>146</v>
      </c>
      <c r="F14" s="3" t="s">
        <v>135</v>
      </c>
      <c r="G14" s="94" t="s">
        <v>147</v>
      </c>
      <c r="H14" s="3" t="s">
        <v>148</v>
      </c>
    </row>
    <row r="15" spans="1:8" ht="39" customHeight="1" outlineLevel="1">
      <c r="A15" s="93" t="s">
        <v>149</v>
      </c>
      <c r="B15" t="s">
        <v>150</v>
      </c>
      <c r="C15" t="s">
        <v>151</v>
      </c>
      <c r="D15" s="3" t="s">
        <v>152</v>
      </c>
      <c r="G15" s="94" t="s">
        <v>153</v>
      </c>
      <c r="H15" s="3" t="s">
        <v>154</v>
      </c>
    </row>
    <row r="16" spans="1:8" ht="31.5" outlineLevel="1">
      <c r="A16" s="68" t="s">
        <v>155</v>
      </c>
      <c r="B16" t="s">
        <v>156</v>
      </c>
      <c r="C16" t="s">
        <v>157</v>
      </c>
      <c r="D16" s="3" t="s">
        <v>158</v>
      </c>
      <c r="F16" s="3" t="s">
        <v>159</v>
      </c>
      <c r="G16" s="94" t="s">
        <v>160</v>
      </c>
      <c r="H16" s="3" t="s">
        <v>161</v>
      </c>
    </row>
    <row r="17" spans="1:8" ht="31.5" outlineLevel="1">
      <c r="A17" s="68" t="s">
        <v>162</v>
      </c>
      <c r="B17" t="s">
        <v>163</v>
      </c>
      <c r="C17" t="s">
        <v>157</v>
      </c>
      <c r="D17" s="3" t="s">
        <v>164</v>
      </c>
      <c r="F17" s="3" t="s">
        <v>165</v>
      </c>
      <c r="G17" s="94" t="s">
        <v>166</v>
      </c>
      <c r="H17" s="3" t="s">
        <v>167</v>
      </c>
    </row>
    <row r="18" spans="1:8" ht="47.25" outlineLevel="1">
      <c r="A18" s="68" t="s">
        <v>168</v>
      </c>
      <c r="B18" t="s">
        <v>169</v>
      </c>
      <c r="C18" t="s">
        <v>170</v>
      </c>
      <c r="D18" s="3" t="s">
        <v>171</v>
      </c>
      <c r="F18" s="3" t="s">
        <v>172</v>
      </c>
      <c r="G18" s="94" t="s">
        <v>173</v>
      </c>
      <c r="H18" s="3" t="s">
        <v>174</v>
      </c>
    </row>
    <row r="19" spans="1:8" ht="31.5" outlineLevel="1">
      <c r="A19" s="68" t="s">
        <v>175</v>
      </c>
      <c r="B19" t="s">
        <v>176</v>
      </c>
      <c r="C19" t="s">
        <v>177</v>
      </c>
      <c r="D19" s="3" t="s">
        <v>178</v>
      </c>
      <c r="F19" s="96" t="s">
        <v>135</v>
      </c>
      <c r="G19" s="94" t="s">
        <v>179</v>
      </c>
      <c r="H19" s="3" t="s">
        <v>180</v>
      </c>
    </row>
    <row r="20" spans="1:8" ht="47.25" outlineLevel="1">
      <c r="A20" s="68" t="s">
        <v>181</v>
      </c>
      <c r="B20" t="s">
        <v>182</v>
      </c>
      <c r="C20" t="s">
        <v>183</v>
      </c>
      <c r="D20" s="3" t="s">
        <v>184</v>
      </c>
      <c r="E20" s="97" t="s">
        <v>185</v>
      </c>
      <c r="F20" s="98" t="s">
        <v>186</v>
      </c>
      <c r="G20" s="94" t="s">
        <v>187</v>
      </c>
      <c r="H20" s="3" t="s">
        <v>188</v>
      </c>
    </row>
    <row r="21" spans="1:8" ht="63" outlineLevel="1">
      <c r="A21" s="68" t="s">
        <v>189</v>
      </c>
      <c r="B21" t="s">
        <v>190</v>
      </c>
      <c r="C21" t="s">
        <v>191</v>
      </c>
      <c r="D21" s="3" t="s">
        <v>192</v>
      </c>
      <c r="F21" s="3" t="s">
        <v>193</v>
      </c>
      <c r="G21" s="94" t="s">
        <v>194</v>
      </c>
      <c r="H21" s="3" t="s">
        <v>195</v>
      </c>
    </row>
    <row r="22" spans="1:8" ht="63" outlineLevel="1">
      <c r="A22" s="68" t="s">
        <v>196</v>
      </c>
      <c r="B22" t="s">
        <v>197</v>
      </c>
      <c r="C22" t="s">
        <v>198</v>
      </c>
      <c r="D22" s="3" t="s">
        <v>199</v>
      </c>
      <c r="F22" s="3" t="s">
        <v>200</v>
      </c>
      <c r="G22" s="94" t="s">
        <v>201</v>
      </c>
      <c r="H22" s="3" t="s">
        <v>202</v>
      </c>
    </row>
    <row r="23" spans="1:8" ht="31.5" outlineLevel="1">
      <c r="A23" s="68" t="s">
        <v>203</v>
      </c>
      <c r="B23" t="s">
        <v>204</v>
      </c>
      <c r="C23" t="s">
        <v>205</v>
      </c>
      <c r="D23" s="3" t="s">
        <v>206</v>
      </c>
      <c r="F23" s="3" t="s">
        <v>207</v>
      </c>
      <c r="G23" s="94" t="s">
        <v>208</v>
      </c>
      <c r="H23" s="3" t="s">
        <v>209</v>
      </c>
    </row>
    <row r="24" spans="1:8" ht="47.25" outlineLevel="1">
      <c r="A24" s="68" t="s">
        <v>210</v>
      </c>
      <c r="B24" t="s">
        <v>211</v>
      </c>
      <c r="C24" t="s">
        <v>212</v>
      </c>
      <c r="D24" s="3" t="s">
        <v>213</v>
      </c>
      <c r="F24" s="3" t="s">
        <v>214</v>
      </c>
      <c r="G24" s="94"/>
      <c r="H24" s="3" t="s">
        <v>215</v>
      </c>
    </row>
    <row r="25" spans="1:8" ht="33">
      <c r="A25" s="1" t="s">
        <v>216</v>
      </c>
      <c r="D25" s="105"/>
      <c r="G25" s="94" t="s">
        <v>217</v>
      </c>
    </row>
    <row r="26" spans="1:8" ht="63" outlineLevel="1">
      <c r="A26" s="68" t="s">
        <v>218</v>
      </c>
      <c r="B26" t="s">
        <v>219</v>
      </c>
      <c r="C26" t="s">
        <v>133</v>
      </c>
      <c r="D26" t="s">
        <v>220</v>
      </c>
      <c r="E26" s="44" t="s">
        <v>221</v>
      </c>
      <c r="F26" s="3" t="s">
        <v>222</v>
      </c>
      <c r="H26" s="3" t="s">
        <v>223</v>
      </c>
    </row>
    <row r="27" spans="1:8" ht="31.5" outlineLevel="1">
      <c r="A27" s="68" t="s">
        <v>224</v>
      </c>
      <c r="B27" t="s">
        <v>225</v>
      </c>
      <c r="C27" t="s">
        <v>205</v>
      </c>
      <c r="D27" t="s">
        <v>226</v>
      </c>
      <c r="E27" s="44" t="s">
        <v>227</v>
      </c>
      <c r="F27" s="3" t="s">
        <v>228</v>
      </c>
      <c r="H27" s="3" t="s">
        <v>229</v>
      </c>
    </row>
    <row r="28" spans="1:8" ht="31.5" outlineLevel="1">
      <c r="A28" s="68" t="s">
        <v>230</v>
      </c>
      <c r="C28" t="s">
        <v>151</v>
      </c>
      <c r="D28" t="s">
        <v>231</v>
      </c>
      <c r="E28" s="44"/>
      <c r="F28" s="3" t="s">
        <v>135</v>
      </c>
      <c r="H28" s="3" t="s">
        <v>232</v>
      </c>
    </row>
    <row r="29" spans="1:8" outlineLevel="1">
      <c r="A29" s="68" t="s">
        <v>233</v>
      </c>
      <c r="B29" t="s">
        <v>234</v>
      </c>
      <c r="C29" t="s">
        <v>205</v>
      </c>
      <c r="D29" t="s">
        <v>235</v>
      </c>
      <c r="E29" s="44" t="s">
        <v>236</v>
      </c>
      <c r="H29" s="3" t="s">
        <v>237</v>
      </c>
    </row>
    <row r="30" spans="1:8" ht="31.5" outlineLevel="1">
      <c r="A30" s="68" t="s">
        <v>238</v>
      </c>
      <c r="B30" t="s">
        <v>239</v>
      </c>
      <c r="C30" t="s">
        <v>205</v>
      </c>
      <c r="D30" t="s">
        <v>240</v>
      </c>
      <c r="E30" s="44" t="s">
        <v>241</v>
      </c>
      <c r="H30" s="3" t="s">
        <v>242</v>
      </c>
    </row>
    <row r="31" spans="1:8" ht="31.5" outlineLevel="1">
      <c r="A31" s="68" t="s">
        <v>243</v>
      </c>
      <c r="B31" t="s">
        <v>244</v>
      </c>
      <c r="C31" t="s">
        <v>205</v>
      </c>
      <c r="D31" t="s">
        <v>245</v>
      </c>
      <c r="E31" s="44" t="s">
        <v>246</v>
      </c>
      <c r="H31" s="95" t="s">
        <v>247</v>
      </c>
    </row>
    <row r="32" spans="1:8">
      <c r="A32" s="1" t="s">
        <v>248</v>
      </c>
    </row>
    <row r="33" spans="1:8" ht="47.25" outlineLevel="1">
      <c r="A33" s="68" t="s">
        <v>249</v>
      </c>
      <c r="B33" s="68" t="s">
        <v>250</v>
      </c>
      <c r="C33" t="s">
        <v>251</v>
      </c>
      <c r="D33" t="s">
        <v>252</v>
      </c>
      <c r="E33" s="44" t="s">
        <v>253</v>
      </c>
      <c r="F33" s="3" t="s">
        <v>135</v>
      </c>
      <c r="G33" s="94" t="s">
        <v>254</v>
      </c>
      <c r="H33" s="3" t="s">
        <v>255</v>
      </c>
    </row>
    <row r="34" spans="1:8" ht="63" outlineLevel="1">
      <c r="B34" s="68" t="s">
        <v>256</v>
      </c>
      <c r="D34" t="s">
        <v>257</v>
      </c>
      <c r="E34" t="s">
        <v>258</v>
      </c>
      <c r="G34" s="94" t="s">
        <v>259</v>
      </c>
      <c r="H34" s="3" t="s">
        <v>260</v>
      </c>
    </row>
    <row r="35" spans="1:8" ht="31.5" outlineLevel="1">
      <c r="B35" s="68" t="s">
        <v>261</v>
      </c>
      <c r="D35" t="s">
        <v>262</v>
      </c>
      <c r="E35" t="s">
        <v>258</v>
      </c>
      <c r="G35" s="94" t="s">
        <v>263</v>
      </c>
      <c r="H35" s="3" t="s">
        <v>264</v>
      </c>
    </row>
    <row r="36" spans="1:8" ht="47.25" outlineLevel="1">
      <c r="B36" s="68" t="s">
        <v>265</v>
      </c>
      <c r="C36" s="3" t="s">
        <v>266</v>
      </c>
      <c r="D36" t="s">
        <v>267</v>
      </c>
      <c r="G36" s="94" t="s">
        <v>268</v>
      </c>
      <c r="H36" s="3" t="s">
        <v>269</v>
      </c>
    </row>
    <row r="37" spans="1:8" ht="63" outlineLevel="1">
      <c r="B37" s="68" t="s">
        <v>270</v>
      </c>
      <c r="C37" s="3" t="s">
        <v>271</v>
      </c>
      <c r="D37" s="3" t="s">
        <v>272</v>
      </c>
      <c r="E37" t="s">
        <v>258</v>
      </c>
      <c r="G37" s="94" t="s">
        <v>273</v>
      </c>
      <c r="H37" s="95" t="s">
        <v>274</v>
      </c>
    </row>
    <row r="38" spans="1:8" ht="141.75" outlineLevel="1">
      <c r="B38" s="68" t="s">
        <v>275</v>
      </c>
      <c r="C38" t="s">
        <v>145</v>
      </c>
      <c r="D38" s="3" t="s">
        <v>276</v>
      </c>
      <c r="E38" s="3" t="s">
        <v>277</v>
      </c>
      <c r="G38" s="94" t="s">
        <v>278</v>
      </c>
      <c r="H38" s="3" t="s">
        <v>279</v>
      </c>
    </row>
    <row r="39" spans="1:8" ht="47.25" outlineLevel="1">
      <c r="B39" s="68" t="s">
        <v>280</v>
      </c>
      <c r="C39" t="s">
        <v>126</v>
      </c>
      <c r="D39" t="s">
        <v>281</v>
      </c>
      <c r="G39" s="94" t="s">
        <v>282</v>
      </c>
      <c r="H39" s="3" t="s">
        <v>283</v>
      </c>
    </row>
    <row r="40" spans="1:8">
      <c r="A40" s="1" t="s">
        <v>284</v>
      </c>
    </row>
    <row r="41" spans="1:8" outlineLevel="1">
      <c r="B41" s="68" t="s">
        <v>285</v>
      </c>
    </row>
    <row r="42" spans="1:8" outlineLevel="1">
      <c r="A42" s="68" t="s">
        <v>286</v>
      </c>
      <c r="B42" s="68" t="s">
        <v>287</v>
      </c>
    </row>
    <row r="43" spans="1:8" outlineLevel="1">
      <c r="A43" s="68"/>
    </row>
    <row r="44" spans="1:8" outlineLevel="1">
      <c r="A44" s="68"/>
    </row>
    <row r="45" spans="1:8" outlineLevel="1">
      <c r="A45" s="68"/>
    </row>
    <row r="46" spans="1:8">
      <c r="A46" t="s">
        <v>288</v>
      </c>
    </row>
  </sheetData>
  <hyperlinks>
    <hyperlink ref="E7" r:id="rId1" xr:uid="{F0AA658C-36C7-1245-B732-9C65948E2F1C}"/>
    <hyperlink ref="E5" r:id="rId2" xr:uid="{D8564621-9527-9F4E-AD8E-9ADF383184EF}"/>
    <hyperlink ref="D12" r:id="rId3" display="https://www.google.com/search?q=killdeer+airport&amp;sca_esv=0160b8be554527dd&amp;sca_upv=1&amp;sxsrf=ADLYWIIFMyPUQufrgbz6Ssv4T90FutucPw%3A1724335209801&amp;ei=aUTHZtvEMPHfp84Pq4DlqQg&amp;ved=0ahUKEwibnZ2d4YiIAxXx78kDHStAOYUQ4dUDCA8&amp;uact=5&amp;oq=killdeer+airport&amp;gs_lp=Egxnd3Mtd2l6LXNlcnAiEGtpbGxkZWVyIGFpcnBvcnQyCxAuGIAEGMcBGK8BMgsQABiABBiGAxiKBTILEAAYgAQYhgMYigUyCxAAGIAEGIYDGIoFMgsQABiABBiGAxiKBTILEAAYgAQYhgMYigUyCBAAGIAEGKIEMggQABiABBiiBDIIEAAYgAQYogQyGhAuGIAEGMcBGK8BGJcFGNwEGN4EGOAE2AEBSKYkULQRWPEicAN4AZABAJgB9gGgAYgQqgEFOC42LjK4AQPIAQD4AQGYAhOgAtsQwgIKEAAYsAMY1gQYR8ICDRAAGIAEGLADGEMYigXCAgoQIxiABBgnGIoFwgIEECMYJ8ICCxAAGIAEGJECGIoFwgILEC4YgAQYsQMYgwHCAhEQLhiABBixAxjRAxiDARjHAcICBRAAGIAEwgIFEC4YgATCAhEQABiABBiRAhixAxiDARiKBcICChAAGIAEGEMYigXCAgoQLhiABBhDGIoFwgINEC4YgAQYQxjUAhiKBcICCBAuGIAEGLEDwgINEC4YgAQYsQMYQxiKBcICCBAAGIAEGLEDwgIQEC4YgAQYQxjHARiKBRivAcICCxAuGIAEGLEDGNQCwgINEAAYgAQYsQMYQxiKBcICFxAuGIAEGLEDGJcFGNwEGN4EGN8E2AEBwgIGEAAYFhgemAMAiAYBkAYKugYGCAEQARgUkgcGMTEuNS4zoAet8AE&amp;sclient=gws-wiz-serp" xr:uid="{85D5D9F4-B9CF-9E4C-B0D9-095B7D0A882B}"/>
    <hyperlink ref="G18" r:id="rId4" xr:uid="{74FB9C7D-BE45-AA45-8123-5FEE74588AEC}"/>
    <hyperlink ref="G16" r:id="rId5" xr:uid="{71D54EA4-36CF-B142-9702-F775F50467D7}"/>
    <hyperlink ref="G17" r:id="rId6" xr:uid="{E28AFF31-FBD3-E840-B11B-4AED9D256BB8}"/>
    <hyperlink ref="G19" r:id="rId7" xr:uid="{BBCD931D-B670-3247-BDC1-2504F951CCF9}"/>
    <hyperlink ref="G22" r:id="rId8" xr:uid="{14426535-DF4B-8244-BC95-E45B53DB0081}"/>
    <hyperlink ref="G11" r:id="rId9" xr:uid="{6D07E6B9-379C-CA45-9EDB-20F0563966A0}"/>
    <hyperlink ref="G12" r:id="rId10" xr:uid="{DA53ED5E-526A-204E-B290-FFA4A9F6B914}"/>
    <hyperlink ref="G21" r:id="rId11" xr:uid="{70D9BCA2-BCDA-D244-91F7-370F2D180975}"/>
    <hyperlink ref="G20" r:id="rId12" xr:uid="{16A666AC-7154-E84D-AD29-3DD708274060}"/>
    <hyperlink ref="G23" r:id="rId13" xr:uid="{0FED65F0-0547-2B40-B1D6-9EA30A4548E8}"/>
    <hyperlink ref="G15" r:id="rId14" xr:uid="{735769A0-4FE2-214E-94E7-BC86028CDB00}"/>
    <hyperlink ref="G14" r:id="rId15" xr:uid="{CDADDB70-4AFA-664F-A4E3-645501B477D0}"/>
    <hyperlink ref="G13" r:id="rId16" xr:uid="{9284398C-8C44-7A42-B46F-FEC24603544E}"/>
    <hyperlink ref="G34" r:id="rId17" xr:uid="{4FE7064C-19DA-CA4B-A0F0-1F79C2CE5F51}"/>
    <hyperlink ref="G35" r:id="rId18" xr:uid="{99A0FB64-F40A-AD48-8F46-FF818B9744E6}"/>
    <hyperlink ref="G36" r:id="rId19" xr:uid="{268EDE3E-7824-5840-BFC6-0A26DD289899}"/>
    <hyperlink ref="G33" r:id="rId20" xr:uid="{7EB21989-C15D-6641-93B4-2428B1E74053}"/>
    <hyperlink ref="G37" r:id="rId21" xr:uid="{707374FA-336F-CE47-A326-68B257F1F12D}"/>
    <hyperlink ref="G38" r:id="rId22" xr:uid="{44F32C2E-4ECB-1B49-8D4D-ABF2BD91B75A}"/>
    <hyperlink ref="G39" r:id="rId23" xr:uid="{EA7E9BF8-2297-344C-9DFC-5A77FEAF8F10}"/>
    <hyperlink ref="E26" r:id="rId24" xr:uid="{0A553D97-F7E0-2E4C-8FD4-AE7A3C3A8CCA}"/>
    <hyperlink ref="G25" r:id="rId25" xr:uid="{C47CCCF7-A4A7-DA42-80F7-2E9C69EFF960}"/>
    <hyperlink ref="E27" r:id="rId26" xr:uid="{A206A604-03E7-8045-A23E-D8C69511D1AD}"/>
    <hyperlink ref="E33" r:id="rId27" xr:uid="{64242FAC-C7F6-1D43-8A71-92990ED02D23}"/>
    <hyperlink ref="E20" r:id="rId28" xr:uid="{95F7777B-082A-1F47-AA5D-2969C04B8C2E}"/>
    <hyperlink ref="F18" r:id="rId29" xr:uid="{722CE6D9-BD70-BA4E-ADC3-E4D069358108}"/>
    <hyperlink ref="E29" r:id="rId30" xr:uid="{0F9D310B-A829-954B-8D20-D8A17AE2C92F}"/>
    <hyperlink ref="E30" r:id="rId31" xr:uid="{15760020-A391-5A47-8E7A-23D6586E9C1F}"/>
    <hyperlink ref="E31" r:id="rId32" xr:uid="{0895FE82-729A-9944-A234-550216CA960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A390D-3189-4C41-A1ED-C1C6ED857EAB}">
  <sheetPr>
    <pageSetUpPr fitToPage="1"/>
  </sheetPr>
  <dimension ref="A2:L50"/>
  <sheetViews>
    <sheetView tabSelected="1" zoomScale="130" zoomScaleNormal="130" workbookViewId="0">
      <pane xSplit="1" ySplit="2" topLeftCell="B3" activePane="bottomRight" state="frozen"/>
      <selection pane="topRight" activeCell="A25" sqref="A25"/>
      <selection pane="bottomLeft" activeCell="A25" sqref="A25"/>
      <selection pane="bottomRight" activeCell="A28" sqref="A28"/>
    </sheetView>
  </sheetViews>
  <sheetFormatPr defaultColWidth="8.625" defaultRowHeight="15"/>
  <cols>
    <col min="1" max="1" width="16.625" style="24" bestFit="1" customWidth="1"/>
    <col min="2" max="2" width="25.5" style="24" bestFit="1" customWidth="1"/>
    <col min="3" max="3" width="27.875" style="24" bestFit="1" customWidth="1"/>
    <col min="4" max="4" width="12.5" style="88" bestFit="1" customWidth="1"/>
    <col min="5" max="5" width="48.375" style="24" bestFit="1" customWidth="1"/>
    <col min="6" max="6" width="17.375" style="24" customWidth="1"/>
    <col min="7" max="7" width="10.125" style="24" customWidth="1"/>
    <col min="8" max="8" width="24" style="24" bestFit="1" customWidth="1"/>
    <col min="9" max="9" width="11.125" style="24" customWidth="1"/>
    <col min="10" max="10" width="10.5" style="24" bestFit="1" customWidth="1"/>
    <col min="11" max="11" width="8.5" style="24" customWidth="1"/>
    <col min="12" max="16384" width="8.625" style="24"/>
  </cols>
  <sheetData>
    <row r="2" spans="1:12" ht="45">
      <c r="A2" s="23" t="s">
        <v>99</v>
      </c>
      <c r="B2" s="23" t="s">
        <v>289</v>
      </c>
      <c r="C2" s="23" t="s">
        <v>290</v>
      </c>
      <c r="D2" s="87" t="s">
        <v>101</v>
      </c>
      <c r="E2" s="23" t="s">
        <v>102</v>
      </c>
      <c r="F2" s="65" t="s">
        <v>291</v>
      </c>
      <c r="G2" s="65" t="s">
        <v>292</v>
      </c>
      <c r="H2" s="65" t="s">
        <v>293</v>
      </c>
      <c r="I2" s="65" t="s">
        <v>294</v>
      </c>
      <c r="J2" s="65" t="s">
        <v>295</v>
      </c>
      <c r="K2" s="25"/>
      <c r="L2" s="25"/>
    </row>
    <row r="3" spans="1:12">
      <c r="A3" s="23" t="s">
        <v>296</v>
      </c>
      <c r="B3" s="23"/>
      <c r="C3" s="23"/>
      <c r="D3" s="87"/>
      <c r="E3" s="23"/>
      <c r="F3" s="65"/>
      <c r="G3" s="65"/>
      <c r="H3" s="65"/>
      <c r="I3" s="65"/>
      <c r="J3" s="65"/>
      <c r="K3" s="25"/>
      <c r="L3" s="25"/>
    </row>
    <row r="4" spans="1:12" ht="15.75">
      <c r="A4" s="24" t="s">
        <v>297</v>
      </c>
      <c r="B4" s="24" t="s">
        <v>298</v>
      </c>
      <c r="C4" s="49" t="s">
        <v>299</v>
      </c>
      <c r="D4" s="88" t="s">
        <v>300</v>
      </c>
      <c r="E4" s="44" t="s">
        <v>301</v>
      </c>
      <c r="F4" s="59">
        <v>45332</v>
      </c>
      <c r="G4" s="59">
        <v>45342</v>
      </c>
      <c r="H4" s="49" t="s">
        <v>302</v>
      </c>
      <c r="I4" s="49" t="s">
        <v>303</v>
      </c>
    </row>
    <row r="5" spans="1:12" ht="15.75">
      <c r="A5" s="24" t="s">
        <v>304</v>
      </c>
      <c r="B5" s="24" t="s">
        <v>298</v>
      </c>
      <c r="C5" s="49" t="s">
        <v>305</v>
      </c>
      <c r="D5" s="88" t="s">
        <v>306</v>
      </c>
      <c r="E5" s="44" t="s">
        <v>307</v>
      </c>
      <c r="F5" s="59">
        <v>45332</v>
      </c>
      <c r="G5" s="59">
        <v>45342</v>
      </c>
      <c r="H5" s="49" t="s">
        <v>308</v>
      </c>
      <c r="I5" s="49" t="s">
        <v>303</v>
      </c>
      <c r="J5" s="49" t="s">
        <v>309</v>
      </c>
    </row>
    <row r="6" spans="1:12" ht="15.75">
      <c r="A6" s="23" t="s">
        <v>310</v>
      </c>
      <c r="C6" s="49"/>
      <c r="E6" s="44"/>
      <c r="F6" s="59"/>
      <c r="G6" s="59"/>
      <c r="H6" s="49"/>
      <c r="I6" s="49"/>
      <c r="J6" s="49"/>
    </row>
    <row r="7" spans="1:12" ht="15.75">
      <c r="A7" s="24" t="s">
        <v>311</v>
      </c>
      <c r="B7" s="24" t="s">
        <v>310</v>
      </c>
      <c r="C7" s="24" t="s">
        <v>312</v>
      </c>
      <c r="D7" s="88" t="s">
        <v>313</v>
      </c>
      <c r="E7" s="44" t="s">
        <v>314</v>
      </c>
      <c r="F7" s="59">
        <v>45550</v>
      </c>
      <c r="G7" s="59">
        <v>45555</v>
      </c>
      <c r="H7" s="49" t="s">
        <v>315</v>
      </c>
      <c r="I7" s="49" t="s">
        <v>303</v>
      </c>
    </row>
    <row r="8" spans="1:12" ht="15.75">
      <c r="A8" s="24" t="s">
        <v>316</v>
      </c>
      <c r="B8" s="24" t="s">
        <v>310</v>
      </c>
      <c r="C8" s="24" t="s">
        <v>317</v>
      </c>
      <c r="D8" s="88" t="s">
        <v>318</v>
      </c>
      <c r="E8" s="44" t="s">
        <v>319</v>
      </c>
      <c r="F8" s="59">
        <v>45550</v>
      </c>
      <c r="G8" s="59">
        <v>45555</v>
      </c>
      <c r="H8" s="49" t="s">
        <v>315</v>
      </c>
      <c r="I8" s="49" t="s">
        <v>303</v>
      </c>
    </row>
    <row r="9" spans="1:12" ht="15.75">
      <c r="A9" s="24" t="s">
        <v>320</v>
      </c>
      <c r="B9" s="24" t="s">
        <v>310</v>
      </c>
      <c r="C9" s="24" t="s">
        <v>321</v>
      </c>
      <c r="D9" s="88" t="s">
        <v>322</v>
      </c>
      <c r="E9" s="44" t="s">
        <v>323</v>
      </c>
      <c r="F9" s="59">
        <v>45550</v>
      </c>
      <c r="G9" s="59">
        <v>45555</v>
      </c>
      <c r="H9" s="49" t="s">
        <v>315</v>
      </c>
      <c r="I9" s="49" t="s">
        <v>303</v>
      </c>
    </row>
    <row r="10" spans="1:12" ht="15.75">
      <c r="A10" s="24" t="s">
        <v>324</v>
      </c>
      <c r="B10" s="24" t="s">
        <v>310</v>
      </c>
      <c r="C10" s="24" t="s">
        <v>325</v>
      </c>
      <c r="D10" s="88" t="s">
        <v>326</v>
      </c>
      <c r="E10" s="44" t="s">
        <v>327</v>
      </c>
      <c r="F10" s="59">
        <v>45550</v>
      </c>
      <c r="G10" s="59">
        <v>45552</v>
      </c>
      <c r="H10" s="49"/>
      <c r="I10" s="49"/>
    </row>
    <row r="11" spans="1:12" ht="15.75">
      <c r="A11" s="108" t="s">
        <v>328</v>
      </c>
      <c r="E11" s="44"/>
      <c r="F11" s="59"/>
      <c r="G11" s="59"/>
    </row>
    <row r="12" spans="1:12" ht="15.75">
      <c r="A12" s="107" t="s">
        <v>329</v>
      </c>
      <c r="B12" s="24" t="s">
        <v>330</v>
      </c>
      <c r="C12" s="24" t="s">
        <v>331</v>
      </c>
      <c r="E12" s="44" t="s">
        <v>332</v>
      </c>
      <c r="F12" s="59"/>
      <c r="G12" s="59"/>
    </row>
    <row r="13" spans="1:12" ht="15.75">
      <c r="A13" s="24" t="s">
        <v>333</v>
      </c>
      <c r="B13" s="24" t="s">
        <v>330</v>
      </c>
      <c r="C13" s="24" t="s">
        <v>334</v>
      </c>
      <c r="D13" s="88" t="s">
        <v>335</v>
      </c>
      <c r="E13" s="50" t="s">
        <v>336</v>
      </c>
      <c r="F13" s="59">
        <v>45551</v>
      </c>
      <c r="G13" s="59"/>
      <c r="H13" s="49" t="s">
        <v>337</v>
      </c>
      <c r="I13" s="49" t="s">
        <v>303</v>
      </c>
    </row>
    <row r="14" spans="1:12" ht="15.75">
      <c r="A14" s="24" t="s">
        <v>338</v>
      </c>
      <c r="B14" s="49" t="s">
        <v>339</v>
      </c>
      <c r="C14" s="24" t="s">
        <v>340</v>
      </c>
      <c r="D14" s="88" t="s">
        <v>341</v>
      </c>
      <c r="E14" s="44" t="s">
        <v>342</v>
      </c>
      <c r="F14" s="59">
        <v>45547</v>
      </c>
      <c r="G14" s="59">
        <v>45555</v>
      </c>
      <c r="H14" s="49" t="s">
        <v>343</v>
      </c>
      <c r="I14" s="49" t="s">
        <v>303</v>
      </c>
      <c r="J14" s="49" t="s">
        <v>309</v>
      </c>
    </row>
    <row r="15" spans="1:12" ht="15.75">
      <c r="A15" s="24" t="s">
        <v>344</v>
      </c>
      <c r="B15" s="24" t="s">
        <v>339</v>
      </c>
      <c r="C15" s="24" t="s">
        <v>345</v>
      </c>
      <c r="D15" s="88" t="s">
        <v>346</v>
      </c>
      <c r="E15" s="44" t="s">
        <v>347</v>
      </c>
      <c r="F15" s="59">
        <v>45551</v>
      </c>
      <c r="G15" s="59">
        <v>45554</v>
      </c>
    </row>
    <row r="16" spans="1:12" ht="15.75">
      <c r="A16" s="24" t="s">
        <v>348</v>
      </c>
      <c r="B16" s="24" t="s">
        <v>330</v>
      </c>
      <c r="C16" s="24" t="s">
        <v>349</v>
      </c>
      <c r="D16" s="88" t="s">
        <v>350</v>
      </c>
      <c r="E16" s="44" t="s">
        <v>351</v>
      </c>
      <c r="F16" s="59"/>
      <c r="G16" s="59"/>
    </row>
    <row r="17" spans="1:10" ht="15.75">
      <c r="A17" s="24" t="s">
        <v>352</v>
      </c>
      <c r="B17" s="24" t="s">
        <v>339</v>
      </c>
      <c r="C17" s="24" t="s">
        <v>353</v>
      </c>
      <c r="D17" s="88" t="s">
        <v>354</v>
      </c>
      <c r="E17" s="44" t="s">
        <v>355</v>
      </c>
      <c r="F17" s="59">
        <v>45549</v>
      </c>
      <c r="G17" s="59" t="s">
        <v>50</v>
      </c>
      <c r="H17" s="24" t="s">
        <v>343</v>
      </c>
    </row>
    <row r="18" spans="1:10" ht="15.75">
      <c r="A18" s="24" t="s">
        <v>356</v>
      </c>
      <c r="B18" s="24" t="s">
        <v>330</v>
      </c>
      <c r="C18" s="24" t="s">
        <v>357</v>
      </c>
      <c r="D18" s="88" t="s">
        <v>358</v>
      </c>
      <c r="E18" s="44" t="s">
        <v>359</v>
      </c>
      <c r="F18" s="59"/>
      <c r="G18" s="59"/>
    </row>
    <row r="19" spans="1:10" ht="15.75">
      <c r="A19" s="24" t="s">
        <v>360</v>
      </c>
      <c r="B19" s="24" t="s">
        <v>330</v>
      </c>
      <c r="C19" s="24" t="s">
        <v>361</v>
      </c>
      <c r="D19" s="88" t="s">
        <v>362</v>
      </c>
      <c r="E19" s="44" t="s">
        <v>363</v>
      </c>
      <c r="F19" s="59"/>
      <c r="G19" s="59"/>
      <c r="H19" s="49" t="s">
        <v>343</v>
      </c>
      <c r="I19" s="49" t="s">
        <v>303</v>
      </c>
      <c r="J19" s="49" t="s">
        <v>309</v>
      </c>
    </row>
    <row r="20" spans="1:10" ht="15.75">
      <c r="A20" s="24" t="s">
        <v>364</v>
      </c>
      <c r="B20" s="24" t="s">
        <v>365</v>
      </c>
      <c r="C20" s="24" t="s">
        <v>366</v>
      </c>
      <c r="D20" s="88" t="s">
        <v>367</v>
      </c>
      <c r="E20" s="44" t="s">
        <v>368</v>
      </c>
      <c r="F20" s="59"/>
      <c r="G20" s="59"/>
      <c r="H20" s="49" t="s">
        <v>369</v>
      </c>
      <c r="I20" s="49" t="s">
        <v>303</v>
      </c>
    </row>
    <row r="21" spans="1:10" ht="15.75">
      <c r="A21" s="24" t="s">
        <v>370</v>
      </c>
      <c r="B21" s="24" t="s">
        <v>371</v>
      </c>
      <c r="C21" s="24" t="s">
        <v>372</v>
      </c>
      <c r="D21" s="88" t="s">
        <v>373</v>
      </c>
      <c r="E21" s="44" t="s">
        <v>374</v>
      </c>
      <c r="F21" s="59"/>
      <c r="G21" s="59"/>
      <c r="I21" s="49" t="s">
        <v>303</v>
      </c>
    </row>
    <row r="22" spans="1:10" ht="15.75">
      <c r="A22" s="24" t="s">
        <v>375</v>
      </c>
      <c r="B22" s="24" t="s">
        <v>376</v>
      </c>
      <c r="C22" s="24" t="s">
        <v>377</v>
      </c>
      <c r="D22" s="88" t="s">
        <v>378</v>
      </c>
      <c r="E22" s="44" t="s">
        <v>379</v>
      </c>
      <c r="F22" s="59"/>
      <c r="G22" s="59"/>
      <c r="I22" s="49"/>
    </row>
    <row r="23" spans="1:10" ht="15.75">
      <c r="A23" s="49" t="s">
        <v>380</v>
      </c>
      <c r="B23" s="24" t="s">
        <v>376</v>
      </c>
      <c r="C23" s="49" t="s">
        <v>381</v>
      </c>
      <c r="D23" s="88" t="s">
        <v>382</v>
      </c>
      <c r="E23" s="44" t="s">
        <v>383</v>
      </c>
      <c r="F23" s="59"/>
      <c r="G23" s="59"/>
      <c r="H23" s="49" t="s">
        <v>384</v>
      </c>
      <c r="I23" s="49" t="s">
        <v>303</v>
      </c>
    </row>
    <row r="24" spans="1:10" ht="15.75">
      <c r="A24" s="108" t="s">
        <v>385</v>
      </c>
      <c r="C24" s="49"/>
      <c r="E24" s="44"/>
      <c r="F24" s="59"/>
      <c r="G24" s="59"/>
      <c r="H24" s="49" t="s">
        <v>384</v>
      </c>
      <c r="I24" s="49" t="s">
        <v>303</v>
      </c>
    </row>
    <row r="25" spans="1:10" ht="15.75">
      <c r="A25" s="107" t="s">
        <v>386</v>
      </c>
      <c r="B25" s="24" t="s">
        <v>387</v>
      </c>
      <c r="C25" s="49" t="s">
        <v>388</v>
      </c>
      <c r="D25" s="88" t="s">
        <v>389</v>
      </c>
      <c r="E25" s="44" t="s">
        <v>390</v>
      </c>
      <c r="F25" s="59"/>
      <c r="G25" s="59"/>
      <c r="H25" s="49"/>
      <c r="I25" s="49"/>
    </row>
    <row r="26" spans="1:10">
      <c r="A26" s="24" t="s">
        <v>391</v>
      </c>
      <c r="B26" s="24" t="s">
        <v>387</v>
      </c>
      <c r="C26" s="24" t="s">
        <v>392</v>
      </c>
      <c r="F26" s="59"/>
      <c r="G26" s="59"/>
      <c r="H26" s="49"/>
    </row>
    <row r="27" spans="1:10">
      <c r="A27" s="24" t="s">
        <v>393</v>
      </c>
      <c r="B27" s="24" t="s">
        <v>387</v>
      </c>
      <c r="C27" s="24" t="s">
        <v>394</v>
      </c>
      <c r="F27" s="59"/>
      <c r="G27" s="59"/>
      <c r="H27" s="49"/>
    </row>
    <row r="28" spans="1:10">
      <c r="A28" s="24" t="s">
        <v>395</v>
      </c>
      <c r="B28" s="24" t="s">
        <v>387</v>
      </c>
      <c r="C28" s="24" t="s">
        <v>396</v>
      </c>
      <c r="F28" s="59"/>
      <c r="G28" s="59"/>
      <c r="H28" s="49"/>
    </row>
    <row r="29" spans="1:10" ht="15.75">
      <c r="A29" s="108" t="s">
        <v>397</v>
      </c>
      <c r="D29" s="89"/>
      <c r="E29" s="44"/>
      <c r="F29" s="59"/>
      <c r="G29" s="59"/>
    </row>
    <row r="30" spans="1:10" ht="15.75">
      <c r="A30" s="49" t="s">
        <v>398</v>
      </c>
      <c r="B30" s="49" t="s">
        <v>399</v>
      </c>
      <c r="C30" s="49" t="s">
        <v>400</v>
      </c>
      <c r="D30" s="89" t="s">
        <v>401</v>
      </c>
      <c r="E30" s="44" t="s">
        <v>402</v>
      </c>
      <c r="F30" s="59"/>
      <c r="G30" s="59"/>
      <c r="I30" s="49"/>
    </row>
    <row r="31" spans="1:10" ht="15.75">
      <c r="A31" s="49" t="s">
        <v>403</v>
      </c>
      <c r="B31" s="49" t="s">
        <v>404</v>
      </c>
      <c r="C31" s="49" t="s">
        <v>388</v>
      </c>
      <c r="D31" s="89" t="s">
        <v>405</v>
      </c>
      <c r="E31" s="44" t="s">
        <v>406</v>
      </c>
    </row>
    <row r="32" spans="1:10" ht="15.75">
      <c r="A32" s="49" t="s">
        <v>407</v>
      </c>
      <c r="B32" s="24" t="s">
        <v>408</v>
      </c>
      <c r="C32" s="24" t="s">
        <v>409</v>
      </c>
      <c r="D32" s="88" t="s">
        <v>410</v>
      </c>
      <c r="E32" s="44" t="s">
        <v>411</v>
      </c>
      <c r="H32" s="49"/>
    </row>
    <row r="33" spans="1:9" ht="15.75">
      <c r="A33" s="49" t="s">
        <v>412</v>
      </c>
      <c r="B33" s="24" t="s">
        <v>413</v>
      </c>
      <c r="C33" s="49" t="s">
        <v>414</v>
      </c>
      <c r="D33" s="88" t="s">
        <v>415</v>
      </c>
      <c r="E33" s="44" t="s">
        <v>416</v>
      </c>
    </row>
    <row r="34" spans="1:9" ht="15.75">
      <c r="A34" s="108" t="s">
        <v>417</v>
      </c>
      <c r="C34" s="49"/>
      <c r="E34" s="44"/>
    </row>
    <row r="35" spans="1:9" ht="15.75">
      <c r="A35" s="107" t="s">
        <v>418</v>
      </c>
      <c r="B35" s="24" t="s">
        <v>419</v>
      </c>
      <c r="C35" s="49" t="s">
        <v>420</v>
      </c>
      <c r="D35" s="88" t="s">
        <v>421</v>
      </c>
      <c r="E35" s="44" t="s">
        <v>422</v>
      </c>
      <c r="F35" s="59">
        <v>45550</v>
      </c>
      <c r="H35" s="24" t="s">
        <v>423</v>
      </c>
      <c r="I35" s="24" t="s">
        <v>303</v>
      </c>
    </row>
    <row r="36" spans="1:9">
      <c r="A36" s="107" t="s">
        <v>424</v>
      </c>
      <c r="B36" s="24" t="s">
        <v>419</v>
      </c>
      <c r="C36" s="49" t="s">
        <v>425</v>
      </c>
      <c r="D36" s="88" t="s">
        <v>426</v>
      </c>
      <c r="E36" s="103" t="s">
        <v>427</v>
      </c>
      <c r="F36" s="59" t="s">
        <v>428</v>
      </c>
      <c r="H36" s="24" t="s">
        <v>429</v>
      </c>
      <c r="I36" s="24" t="s">
        <v>303</v>
      </c>
    </row>
    <row r="37" spans="1:9" ht="15.75">
      <c r="A37" s="49" t="s">
        <v>430</v>
      </c>
      <c r="B37" s="24" t="s">
        <v>419</v>
      </c>
      <c r="C37" s="49" t="s">
        <v>431</v>
      </c>
      <c r="D37" s="88" t="s">
        <v>432</v>
      </c>
      <c r="E37" s="44" t="s">
        <v>433</v>
      </c>
      <c r="F37" s="59">
        <v>45550</v>
      </c>
      <c r="H37" s="24" t="s">
        <v>434</v>
      </c>
      <c r="I37" s="24" t="s">
        <v>303</v>
      </c>
    </row>
    <row r="38" spans="1:9" ht="15.75">
      <c r="A38" s="24" t="s">
        <v>435</v>
      </c>
      <c r="B38" s="24" t="s">
        <v>419</v>
      </c>
      <c r="C38" s="24" t="s">
        <v>436</v>
      </c>
      <c r="D38" s="88" t="s">
        <v>437</v>
      </c>
      <c r="E38" s="44" t="s">
        <v>438</v>
      </c>
      <c r="F38" s="59">
        <v>45551</v>
      </c>
      <c r="G38" s="59">
        <v>45553</v>
      </c>
    </row>
    <row r="39" spans="1:9">
      <c r="F39" s="106">
        <v>45550</v>
      </c>
      <c r="G39" s="59">
        <v>45554</v>
      </c>
    </row>
    <row r="40" spans="1:9">
      <c r="F40" s="106">
        <v>45550</v>
      </c>
      <c r="G40" s="106">
        <v>45554</v>
      </c>
      <c r="H40" s="24" t="s">
        <v>439</v>
      </c>
    </row>
    <row r="41" spans="1:9">
      <c r="A41" s="108" t="s">
        <v>440</v>
      </c>
      <c r="F41" s="106">
        <v>45550</v>
      </c>
      <c r="G41" s="106">
        <v>45554</v>
      </c>
      <c r="H41" s="24" t="s">
        <v>441</v>
      </c>
    </row>
    <row r="42" spans="1:9">
      <c r="A42" s="24" t="s">
        <v>442</v>
      </c>
      <c r="F42" s="106">
        <v>45550</v>
      </c>
      <c r="G42" s="106">
        <v>45554</v>
      </c>
      <c r="H42" s="24" t="s">
        <v>443</v>
      </c>
    </row>
    <row r="43" spans="1:9">
      <c r="A43" s="24" t="s">
        <v>393</v>
      </c>
      <c r="F43" s="106">
        <v>45550</v>
      </c>
      <c r="G43" s="106">
        <v>45554</v>
      </c>
    </row>
    <row r="44" spans="1:9">
      <c r="A44" s="24" t="s">
        <v>444</v>
      </c>
      <c r="F44" s="106">
        <v>45550</v>
      </c>
      <c r="G44" s="106">
        <v>45554</v>
      </c>
      <c r="H44" s="24" t="s">
        <v>445</v>
      </c>
    </row>
    <row r="45" spans="1:9">
      <c r="A45" s="24" t="s">
        <v>446</v>
      </c>
      <c r="F45" s="106">
        <v>45550</v>
      </c>
      <c r="G45" s="106">
        <v>45554</v>
      </c>
    </row>
    <row r="46" spans="1:9">
      <c r="A46" s="24" t="s">
        <v>447</v>
      </c>
    </row>
    <row r="47" spans="1:9" ht="15.75">
      <c r="A47" s="24" t="s">
        <v>448</v>
      </c>
      <c r="E47" s="44"/>
    </row>
    <row r="48" spans="1:9">
      <c r="A48" s="24" t="s">
        <v>449</v>
      </c>
    </row>
    <row r="50" spans="1:1">
      <c r="A50" s="49"/>
    </row>
  </sheetData>
  <autoFilter ref="A2:E2" xr:uid="{CDF29FB7-56C4-44C9-957C-A6810AFA6563}">
    <sortState xmlns:xlrd2="http://schemas.microsoft.com/office/spreadsheetml/2017/richdata2" ref="A3:E16">
      <sortCondition ref="A2"/>
    </sortState>
  </autoFilter>
  <hyperlinks>
    <hyperlink ref="E4" r:id="rId1" xr:uid="{0D77EE0B-F41A-8B47-90AE-34717B4E889A}"/>
    <hyperlink ref="E5" r:id="rId2" xr:uid="{4458D926-A6EE-0143-AA48-8838E3DC3B43}"/>
    <hyperlink ref="E7" r:id="rId3" xr:uid="{AE49B638-1ADB-4329-A663-FDBCDB09D2E8}"/>
    <hyperlink ref="E13" r:id="rId4" xr:uid="{D92F90C5-EBF7-464E-B93B-3EF685E0B1A5}"/>
    <hyperlink ref="E14" r:id="rId5" xr:uid="{3C7AC330-5063-4E0D-9BE9-7D6F2ACB5A1C}"/>
    <hyperlink ref="E18" r:id="rId6" xr:uid="{B9652C98-D280-424C-BC3F-007A2425ACC9}"/>
    <hyperlink ref="E19" r:id="rId7" xr:uid="{B127F676-8868-435E-8479-FB46CA1C5083}"/>
    <hyperlink ref="E20" r:id="rId8" xr:uid="{45603554-74DF-4B2A-BB2A-5B35048B80D7}"/>
    <hyperlink ref="E8" r:id="rId9" xr:uid="{A300AC8A-49F9-4FA4-994E-73CF798A5066}"/>
    <hyperlink ref="E21" r:id="rId10" xr:uid="{BF2F70A3-CB18-4166-A54E-17BD1EF6F3AE}"/>
    <hyperlink ref="E22" r:id="rId11" xr:uid="{5E267E73-E767-4A62-84C1-7C130716FCB5}"/>
    <hyperlink ref="E30" r:id="rId12" xr:uid="{6AABE638-FB06-2747-BF6E-94EF38A67C29}"/>
    <hyperlink ref="E9" r:id="rId13" xr:uid="{FE5C0C9B-19C7-4CCF-B173-E329F9F930A4}"/>
    <hyperlink ref="E10" r:id="rId14" xr:uid="{F7D80710-CAD5-4DD9-9C44-81C917CE3F72}"/>
    <hyperlink ref="E35" r:id="rId15" xr:uid="{E4F92231-4478-440A-809B-442467291AAF}"/>
    <hyperlink ref="E37" r:id="rId16" xr:uid="{D3B49842-0CF3-40BE-B603-F706F4362756}"/>
    <hyperlink ref="E17" r:id="rId17" xr:uid="{3D3BBBE9-26EF-4731-A36A-EE3354705B57}"/>
    <hyperlink ref="E15" r:id="rId18" xr:uid="{388E5712-1CB9-4E2D-9238-7D2D7500CD1B}"/>
    <hyperlink ref="E23" r:id="rId19" xr:uid="{E17DC9F2-7690-40C0-AAD3-3C5695554803}"/>
    <hyperlink ref="E16" r:id="rId20" xr:uid="{8F7BF19A-2509-448F-9174-C541F3A178D3}"/>
    <hyperlink ref="E12" r:id="rId21" xr:uid="{CE9D65B2-AF41-4A12-937E-A965EC20B81C}"/>
    <hyperlink ref="E31" r:id="rId22" xr:uid="{5DE309EB-A58C-4C92-B5C7-BD9DC955228B}"/>
    <hyperlink ref="E32" r:id="rId23" xr:uid="{086D58A2-D60F-41F7-9331-DF576B1E90D5}"/>
    <hyperlink ref="E33" r:id="rId24" xr:uid="{96269D3F-FD73-4DB3-A986-B8135E1E35A7}"/>
    <hyperlink ref="E38" r:id="rId25" xr:uid="{329B6DC7-7FDF-4A25-91AB-294565E88894}"/>
    <hyperlink ref="E25" r:id="rId26" xr:uid="{627FBFCA-C3C8-4D3D-8AED-AAB24A4785DB}"/>
  </hyperlinks>
  <printOptions gridLines="1"/>
  <pageMargins left="0.25" right="0.25" top="0.75" bottom="0.75" header="0.3" footer="0.3"/>
  <pageSetup orientation="landscape" r:id="rId2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BC331-4260-46AB-ADA1-0A4686BF57DD}">
  <dimension ref="A1:D32"/>
  <sheetViews>
    <sheetView topLeftCell="A25" workbookViewId="0">
      <selection activeCell="A25" sqref="A25"/>
    </sheetView>
  </sheetViews>
  <sheetFormatPr defaultColWidth="8.875" defaultRowHeight="15.75"/>
  <cols>
    <col min="1" max="1" width="49.875" style="3" customWidth="1"/>
    <col min="3" max="3" width="11.875" bestFit="1" customWidth="1"/>
    <col min="4" max="4" width="82.5" style="3" customWidth="1"/>
  </cols>
  <sheetData>
    <row r="1" spans="1:4">
      <c r="A1" s="4" t="s">
        <v>450</v>
      </c>
      <c r="B1" s="1" t="s">
        <v>451</v>
      </c>
      <c r="C1" s="1" t="s">
        <v>452</v>
      </c>
      <c r="D1" s="4" t="s">
        <v>105</v>
      </c>
    </row>
    <row r="2" spans="1:4" ht="31.5">
      <c r="A2" s="3" t="s">
        <v>453</v>
      </c>
      <c r="B2" s="52" t="s">
        <v>454</v>
      </c>
      <c r="C2" s="3" t="s">
        <v>455</v>
      </c>
      <c r="D2" s="3" t="s">
        <v>456</v>
      </c>
    </row>
    <row r="3" spans="1:4">
      <c r="A3" s="3" t="s">
        <v>457</v>
      </c>
      <c r="B3" s="53" t="s">
        <v>80</v>
      </c>
      <c r="C3" t="s">
        <v>458</v>
      </c>
      <c r="D3" s="3" t="s">
        <v>459</v>
      </c>
    </row>
    <row r="4" spans="1:4">
      <c r="A4" s="3" t="s">
        <v>460</v>
      </c>
      <c r="B4" s="53">
        <v>1</v>
      </c>
      <c r="C4" t="s">
        <v>20</v>
      </c>
    </row>
    <row r="5" spans="1:4">
      <c r="A5" s="3" t="s">
        <v>461</v>
      </c>
      <c r="B5" s="53">
        <v>1</v>
      </c>
      <c r="C5" t="s">
        <v>458</v>
      </c>
    </row>
    <row r="6" spans="1:4">
      <c r="A6" s="3" t="s">
        <v>462</v>
      </c>
      <c r="B6" s="53">
        <v>2</v>
      </c>
      <c r="C6" t="s">
        <v>20</v>
      </c>
    </row>
    <row r="7" spans="1:4">
      <c r="A7" s="3" t="s">
        <v>463</v>
      </c>
      <c r="B7" s="53">
        <v>4</v>
      </c>
      <c r="C7" t="s">
        <v>20</v>
      </c>
    </row>
    <row r="8" spans="1:4">
      <c r="A8" s="3" t="s">
        <v>464</v>
      </c>
      <c r="B8" s="53">
        <v>2</v>
      </c>
      <c r="C8" t="s">
        <v>20</v>
      </c>
    </row>
    <row r="9" spans="1:4" ht="31.5">
      <c r="A9" s="3" t="s">
        <v>465</v>
      </c>
      <c r="B9" s="52" t="s">
        <v>466</v>
      </c>
      <c r="D9" s="3" t="s">
        <v>467</v>
      </c>
    </row>
    <row r="10" spans="1:4">
      <c r="A10" s="3" t="s">
        <v>468</v>
      </c>
      <c r="B10" s="53">
        <v>1</v>
      </c>
      <c r="C10" t="s">
        <v>328</v>
      </c>
      <c r="D10" s="3" t="s">
        <v>469</v>
      </c>
    </row>
    <row r="11" spans="1:4" ht="47.25">
      <c r="A11" s="3" t="s">
        <v>470</v>
      </c>
      <c r="B11" s="53">
        <v>4</v>
      </c>
      <c r="C11" t="s">
        <v>20</v>
      </c>
      <c r="D11" s="3" t="s">
        <v>471</v>
      </c>
    </row>
    <row r="12" spans="1:4">
      <c r="A12" s="3" t="s">
        <v>472</v>
      </c>
      <c r="B12" s="53">
        <v>2</v>
      </c>
      <c r="C12" t="s">
        <v>20</v>
      </c>
      <c r="D12" s="3" t="s">
        <v>473</v>
      </c>
    </row>
    <row r="13" spans="1:4">
      <c r="A13" s="3" t="s">
        <v>474</v>
      </c>
      <c r="B13" s="53"/>
      <c r="C13" t="s">
        <v>475</v>
      </c>
    </row>
    <row r="14" spans="1:4">
      <c r="A14" s="3" t="s">
        <v>476</v>
      </c>
      <c r="B14" s="53" t="s">
        <v>80</v>
      </c>
      <c r="C14" t="s">
        <v>20</v>
      </c>
    </row>
    <row r="15" spans="1:4">
      <c r="A15" s="3" t="s">
        <v>477</v>
      </c>
      <c r="B15" s="53">
        <v>2</v>
      </c>
      <c r="C15" t="s">
        <v>286</v>
      </c>
      <c r="D15" s="3" t="s">
        <v>478</v>
      </c>
    </row>
    <row r="16" spans="1:4">
      <c r="A16" s="3" t="s">
        <v>479</v>
      </c>
      <c r="B16" s="53">
        <v>4</v>
      </c>
      <c r="C16" t="s">
        <v>458</v>
      </c>
    </row>
    <row r="17" spans="1:4">
      <c r="A17" s="3" t="s">
        <v>480</v>
      </c>
      <c r="B17" s="53">
        <v>4</v>
      </c>
      <c r="C17" t="s">
        <v>458</v>
      </c>
      <c r="D17" s="3" t="s">
        <v>481</v>
      </c>
    </row>
    <row r="18" spans="1:4" s="9" customFormat="1" ht="31.5">
      <c r="A18" s="7" t="s">
        <v>482</v>
      </c>
      <c r="B18" s="12">
        <v>2</v>
      </c>
      <c r="C18" s="57" t="s">
        <v>458</v>
      </c>
      <c r="D18" s="7" t="s">
        <v>483</v>
      </c>
    </row>
    <row r="19" spans="1:4">
      <c r="B19" s="53"/>
    </row>
    <row r="20" spans="1:4" ht="31.5">
      <c r="A20" s="3" t="s">
        <v>484</v>
      </c>
      <c r="B20" s="53">
        <v>1</v>
      </c>
      <c r="C20" t="s">
        <v>286</v>
      </c>
    </row>
    <row r="21" spans="1:4">
      <c r="A21" s="3" t="s">
        <v>485</v>
      </c>
      <c r="B21" s="53">
        <v>2</v>
      </c>
      <c r="C21" t="s">
        <v>458</v>
      </c>
    </row>
    <row r="22" spans="1:4">
      <c r="A22" s="3" t="s">
        <v>486</v>
      </c>
      <c r="B22" s="53">
        <v>10</v>
      </c>
      <c r="C22" t="s">
        <v>458</v>
      </c>
    </row>
    <row r="23" spans="1:4">
      <c r="A23" s="3" t="s">
        <v>487</v>
      </c>
      <c r="B23" s="53">
        <v>2</v>
      </c>
      <c r="C23" t="s">
        <v>458</v>
      </c>
    </row>
    <row r="24" spans="1:4">
      <c r="A24" s="3" t="s">
        <v>488</v>
      </c>
      <c r="B24" s="53">
        <v>2</v>
      </c>
      <c r="C24" t="s">
        <v>458</v>
      </c>
      <c r="D24" s="3" t="s">
        <v>489</v>
      </c>
    </row>
    <row r="25" spans="1:4">
      <c r="A25" s="3" t="s">
        <v>490</v>
      </c>
      <c r="B25" s="53">
        <v>2</v>
      </c>
      <c r="C25" t="s">
        <v>20</v>
      </c>
    </row>
    <row r="26" spans="1:4">
      <c r="A26" s="3" t="s">
        <v>491</v>
      </c>
      <c r="B26" s="53">
        <v>4</v>
      </c>
      <c r="C26" t="s">
        <v>20</v>
      </c>
    </row>
    <row r="27" spans="1:4">
      <c r="B27" s="53"/>
    </row>
    <row r="28" spans="1:4">
      <c r="B28" s="53"/>
    </row>
    <row r="29" spans="1:4">
      <c r="B29" s="53"/>
    </row>
    <row r="30" spans="1:4">
      <c r="B30" s="53"/>
    </row>
    <row r="31" spans="1:4">
      <c r="B31" s="53"/>
    </row>
    <row r="32" spans="1:4">
      <c r="B32" s="5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ACC9D-FE9E-7B4E-B614-ADB54155E3E5}">
  <dimension ref="A1:E23"/>
  <sheetViews>
    <sheetView topLeftCell="A6" zoomScale="130" zoomScaleNormal="130" workbookViewId="0">
      <selection activeCell="D11" sqref="D11"/>
    </sheetView>
  </sheetViews>
  <sheetFormatPr defaultColWidth="11" defaultRowHeight="15.75"/>
  <cols>
    <col min="1" max="1" width="28.375" customWidth="1"/>
    <col min="2" max="2" width="14.375" customWidth="1"/>
    <col min="3" max="3" width="15.875" bestFit="1" customWidth="1"/>
    <col min="4" max="4" width="54.125" style="3" customWidth="1"/>
    <col min="5" max="5" width="11" bestFit="1" customWidth="1"/>
  </cols>
  <sheetData>
    <row r="1" spans="1:5" ht="18.75">
      <c r="A1" s="5" t="s">
        <v>492</v>
      </c>
      <c r="B1" s="46" t="s">
        <v>493</v>
      </c>
      <c r="C1" s="16"/>
    </row>
    <row r="2" spans="1:5" ht="18.75">
      <c r="A2" s="5" t="s">
        <v>494</v>
      </c>
      <c r="B2" s="114" t="s">
        <v>298</v>
      </c>
      <c r="C2" s="114"/>
    </row>
    <row r="3" spans="1:5" ht="18.75">
      <c r="A3" s="5" t="s">
        <v>495</v>
      </c>
      <c r="B3" s="114" t="s">
        <v>496</v>
      </c>
      <c r="C3" s="114"/>
    </row>
    <row r="4" spans="1:5" ht="18.75">
      <c r="A4" s="5" t="s">
        <v>497</v>
      </c>
      <c r="B4" s="114" t="s">
        <v>408</v>
      </c>
      <c r="C4" s="114"/>
    </row>
    <row r="5" spans="1:5" ht="18.75">
      <c r="A5" s="5" t="s">
        <v>498</v>
      </c>
      <c r="B5" t="s">
        <v>499</v>
      </c>
    </row>
    <row r="6" spans="1:5" ht="37.5">
      <c r="A6" s="5" t="s">
        <v>500</v>
      </c>
      <c r="B6" s="114" t="s">
        <v>501</v>
      </c>
      <c r="C6" s="114"/>
    </row>
    <row r="7" spans="1:5" ht="18.75">
      <c r="A7" s="5" t="s">
        <v>502</v>
      </c>
      <c r="B7" t="s">
        <v>503</v>
      </c>
    </row>
    <row r="8" spans="1:5">
      <c r="A8" s="3"/>
      <c r="B8" s="19"/>
    </row>
    <row r="9" spans="1:5" ht="18.75">
      <c r="A9" s="5" t="s">
        <v>504</v>
      </c>
      <c r="B9" s="15" t="s">
        <v>2</v>
      </c>
      <c r="C9" s="1" t="s">
        <v>505</v>
      </c>
      <c r="D9" s="4" t="s">
        <v>506</v>
      </c>
      <c r="E9" s="1" t="s">
        <v>1</v>
      </c>
    </row>
    <row r="10" spans="1:5" ht="18.75">
      <c r="A10" s="22" t="s">
        <v>507</v>
      </c>
      <c r="B10" s="54">
        <v>45545</v>
      </c>
      <c r="C10" s="110" t="s">
        <v>296</v>
      </c>
    </row>
    <row r="11" spans="1:5" ht="18.75">
      <c r="A11" s="22" t="s">
        <v>508</v>
      </c>
      <c r="B11" s="54">
        <v>45546</v>
      </c>
      <c r="C11" s="110"/>
      <c r="D11" s="3" t="s">
        <v>509</v>
      </c>
      <c r="E11" t="s">
        <v>510</v>
      </c>
    </row>
    <row r="12" spans="1:5" ht="18.75">
      <c r="A12" s="22" t="s">
        <v>511</v>
      </c>
      <c r="B12" s="54">
        <v>45546</v>
      </c>
      <c r="C12" s="110"/>
      <c r="D12" s="3" t="s">
        <v>512</v>
      </c>
      <c r="E12" t="s">
        <v>510</v>
      </c>
    </row>
    <row r="13" spans="1:5" ht="18.75">
      <c r="A13" s="22" t="s">
        <v>107</v>
      </c>
      <c r="B13" s="54">
        <v>45546</v>
      </c>
      <c r="C13" s="110"/>
      <c r="E13" t="s">
        <v>510</v>
      </c>
    </row>
    <row r="14" spans="1:5" ht="18.75">
      <c r="A14" s="22" t="s">
        <v>513</v>
      </c>
      <c r="B14" s="54">
        <v>45547</v>
      </c>
      <c r="C14" s="110"/>
      <c r="E14" t="s">
        <v>510</v>
      </c>
    </row>
    <row r="15" spans="1:5" ht="18.75">
      <c r="A15" s="22" t="s">
        <v>514</v>
      </c>
      <c r="B15" s="54">
        <v>45547</v>
      </c>
      <c r="C15" s="110"/>
      <c r="E15" t="s">
        <v>510</v>
      </c>
    </row>
    <row r="16" spans="1:5" ht="18.75">
      <c r="A16" s="22" t="s">
        <v>515</v>
      </c>
      <c r="B16" s="54" t="s">
        <v>516</v>
      </c>
      <c r="C16" s="110"/>
      <c r="E16" t="s">
        <v>510</v>
      </c>
    </row>
    <row r="17" spans="1:5" ht="18.75">
      <c r="A17" s="22" t="s">
        <v>517</v>
      </c>
      <c r="B17" s="54">
        <v>45550</v>
      </c>
      <c r="C17" s="110"/>
      <c r="D17" s="3" t="s">
        <v>518</v>
      </c>
      <c r="E17" t="s">
        <v>510</v>
      </c>
    </row>
    <row r="18" spans="1:5" ht="37.5">
      <c r="A18" s="22" t="s">
        <v>519</v>
      </c>
      <c r="B18" s="51"/>
      <c r="D18" s="3" t="s">
        <v>520</v>
      </c>
    </row>
    <row r="19" spans="1:5" ht="18.75">
      <c r="A19" s="22"/>
    </row>
    <row r="20" spans="1:5" ht="37.5">
      <c r="A20" s="22" t="s">
        <v>521</v>
      </c>
      <c r="B20" s="54">
        <v>45547</v>
      </c>
      <c r="C20" t="s">
        <v>458</v>
      </c>
      <c r="D20" s="3" t="s">
        <v>522</v>
      </c>
      <c r="E20" t="s">
        <v>126</v>
      </c>
    </row>
    <row r="21" spans="1:5" ht="37.5">
      <c r="A21" s="22" t="s">
        <v>523</v>
      </c>
      <c r="B21" s="58">
        <v>45547</v>
      </c>
      <c r="C21" t="s">
        <v>458</v>
      </c>
      <c r="D21" s="3" t="s">
        <v>522</v>
      </c>
      <c r="E21" t="s">
        <v>212</v>
      </c>
    </row>
    <row r="23" spans="1:5" ht="48">
      <c r="A23" s="22" t="s">
        <v>524</v>
      </c>
      <c r="B23" s="58">
        <v>45551</v>
      </c>
      <c r="C23" t="s">
        <v>525</v>
      </c>
      <c r="D23" s="3" t="s">
        <v>526</v>
      </c>
      <c r="E23" s="3" t="s">
        <v>527</v>
      </c>
    </row>
  </sheetData>
  <mergeCells count="5">
    <mergeCell ref="B2:C2"/>
    <mergeCell ref="B3:C3"/>
    <mergeCell ref="B4:C4"/>
    <mergeCell ref="B6:C6"/>
    <mergeCell ref="C10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D27DF-067D-1B46-B364-3EABCAE03F0E}">
  <dimension ref="A1:H59"/>
  <sheetViews>
    <sheetView topLeftCell="A45" zoomScale="150" zoomScaleNormal="150" workbookViewId="0">
      <selection activeCell="B56" sqref="B56:B59"/>
    </sheetView>
  </sheetViews>
  <sheetFormatPr defaultColWidth="8.875" defaultRowHeight="15.75"/>
  <cols>
    <col min="1" max="1" width="29.625" bestFit="1" customWidth="1"/>
    <col min="2" max="2" width="10.875" style="3" customWidth="1"/>
    <col min="3" max="3" width="10.625" style="3" customWidth="1"/>
    <col min="4" max="4" width="10.625" style="79" customWidth="1"/>
    <col min="5" max="5" width="29" bestFit="1" customWidth="1"/>
    <col min="6" max="6" width="22.875" bestFit="1" customWidth="1"/>
    <col min="7" max="7" width="63.875" bestFit="1" customWidth="1"/>
    <col min="8" max="8" width="37.625" customWidth="1"/>
  </cols>
  <sheetData>
    <row r="1" spans="1:7" ht="18.75">
      <c r="A1" s="5" t="s">
        <v>492</v>
      </c>
      <c r="B1" s="46">
        <v>45548</v>
      </c>
      <c r="C1" s="55"/>
      <c r="D1" s="70"/>
      <c r="E1" s="55"/>
      <c r="G1" s="1" t="s">
        <v>528</v>
      </c>
    </row>
    <row r="2" spans="1:7" ht="18.75">
      <c r="A2" s="5" t="s">
        <v>494</v>
      </c>
      <c r="B2" s="114" t="s">
        <v>298</v>
      </c>
      <c r="C2" s="114"/>
      <c r="D2" s="114"/>
      <c r="E2" s="114"/>
      <c r="G2" s="56" t="s">
        <v>529</v>
      </c>
    </row>
    <row r="3" spans="1:7" ht="18.75">
      <c r="A3" s="5" t="s">
        <v>495</v>
      </c>
      <c r="B3" s="114" t="s">
        <v>496</v>
      </c>
      <c r="C3" s="114"/>
      <c r="D3" s="114"/>
      <c r="E3" s="114"/>
      <c r="G3" s="56" t="s">
        <v>530</v>
      </c>
    </row>
    <row r="4" spans="1:7" ht="18.75">
      <c r="A4" s="5" t="s">
        <v>497</v>
      </c>
      <c r="B4" s="114" t="s">
        <v>408</v>
      </c>
      <c r="C4" s="114"/>
      <c r="D4" s="114"/>
      <c r="E4" s="114"/>
      <c r="G4" t="s">
        <v>531</v>
      </c>
    </row>
    <row r="5" spans="1:7" ht="18.75">
      <c r="A5" s="5" t="s">
        <v>498</v>
      </c>
      <c r="B5" t="s">
        <v>499</v>
      </c>
      <c r="C5" s="19"/>
      <c r="D5" s="72"/>
      <c r="G5" t="s">
        <v>532</v>
      </c>
    </row>
    <row r="6" spans="1:7" ht="37.5">
      <c r="A6" s="5" t="s">
        <v>500</v>
      </c>
      <c r="B6" s="114" t="s">
        <v>501</v>
      </c>
      <c r="C6" s="114"/>
      <c r="D6" s="114"/>
      <c r="E6" s="114"/>
    </row>
    <row r="7" spans="1:7" ht="32.1" customHeight="1" thickBot="1">
      <c r="A7" s="5" t="s">
        <v>502</v>
      </c>
      <c r="B7" s="117" t="s">
        <v>533</v>
      </c>
      <c r="C7" s="117"/>
      <c r="D7" s="117"/>
      <c r="E7" s="117"/>
      <c r="F7" s="117"/>
      <c r="G7" t="s">
        <v>534</v>
      </c>
    </row>
    <row r="8" spans="1:7" ht="16.5" thickBot="1">
      <c r="A8" s="3"/>
      <c r="B8" s="115" t="s">
        <v>535</v>
      </c>
      <c r="C8" s="116"/>
      <c r="D8" s="70"/>
      <c r="G8" t="s">
        <v>536</v>
      </c>
    </row>
    <row r="9" spans="1:7" ht="18.75">
      <c r="A9" s="5" t="s">
        <v>504</v>
      </c>
      <c r="B9" s="15" t="s">
        <v>537</v>
      </c>
      <c r="C9" s="15" t="s">
        <v>538</v>
      </c>
      <c r="D9" s="74" t="s">
        <v>539</v>
      </c>
      <c r="E9" s="1" t="s">
        <v>505</v>
      </c>
      <c r="F9" s="1" t="s">
        <v>1</v>
      </c>
      <c r="G9" s="1" t="s">
        <v>105</v>
      </c>
    </row>
    <row r="10" spans="1:7" ht="18.75">
      <c r="A10" s="5" t="s">
        <v>540</v>
      </c>
      <c r="B10" s="64">
        <f>B11</f>
        <v>0.3125</v>
      </c>
      <c r="C10" s="15">
        <f>C16</f>
        <v>0.39583333333333337</v>
      </c>
      <c r="D10" s="78">
        <v>120</v>
      </c>
      <c r="F10" s="1" t="s">
        <v>541</v>
      </c>
      <c r="G10" t="s">
        <v>542</v>
      </c>
    </row>
    <row r="11" spans="1:7" ht="18.75">
      <c r="A11" s="62" t="s">
        <v>543</v>
      </c>
      <c r="B11" s="61">
        <v>0.3125</v>
      </c>
      <c r="C11" s="61">
        <f>B11+TIME(0,15,0)</f>
        <v>0.32291666666666669</v>
      </c>
      <c r="D11" s="72">
        <v>15</v>
      </c>
      <c r="E11" t="s">
        <v>20</v>
      </c>
      <c r="F11" t="s">
        <v>510</v>
      </c>
    </row>
    <row r="12" spans="1:7" ht="21.95" customHeight="1">
      <c r="A12" s="62" t="s">
        <v>544</v>
      </c>
      <c r="B12" s="61">
        <f>C11</f>
        <v>0.32291666666666669</v>
      </c>
      <c r="C12" s="61">
        <f>B12+TIME(0,15,0)</f>
        <v>0.33333333333333337</v>
      </c>
      <c r="D12" s="72">
        <v>15</v>
      </c>
      <c r="E12" t="s">
        <v>20</v>
      </c>
      <c r="F12" t="s">
        <v>545</v>
      </c>
    </row>
    <row r="13" spans="1:7" ht="37.5">
      <c r="A13" s="62" t="s">
        <v>546</v>
      </c>
      <c r="B13" s="61">
        <f>C12</f>
        <v>0.33333333333333337</v>
      </c>
      <c r="C13" s="61">
        <f>B13+TIME(1,0,0)</f>
        <v>0.37500000000000006</v>
      </c>
      <c r="D13" s="72">
        <v>60</v>
      </c>
      <c r="E13" t="s">
        <v>20</v>
      </c>
      <c r="F13" t="s">
        <v>547</v>
      </c>
    </row>
    <row r="14" spans="1:7" ht="18.75">
      <c r="A14" s="62" t="s">
        <v>548</v>
      </c>
      <c r="B14" s="61">
        <f>C13</f>
        <v>0.37500000000000006</v>
      </c>
      <c r="C14" s="61">
        <f>B14+TIME(0,30,0)</f>
        <v>0.39583333333333337</v>
      </c>
      <c r="D14" s="72">
        <v>30</v>
      </c>
      <c r="E14" t="s">
        <v>549</v>
      </c>
    </row>
    <row r="15" spans="1:7" ht="21.95" customHeight="1">
      <c r="A15" s="62" t="s">
        <v>550</v>
      </c>
      <c r="B15" s="61">
        <f>C12</f>
        <v>0.33333333333333337</v>
      </c>
      <c r="C15" s="61">
        <f>B15+TIME(1,30,0)</f>
        <v>0.39583333333333337</v>
      </c>
      <c r="D15" s="72">
        <v>90</v>
      </c>
      <c r="E15" t="s">
        <v>551</v>
      </c>
      <c r="F15" t="s">
        <v>552</v>
      </c>
      <c r="G15" t="s">
        <v>553</v>
      </c>
    </row>
    <row r="16" spans="1:7" ht="37.5">
      <c r="A16" s="62" t="s">
        <v>554</v>
      </c>
      <c r="B16" s="61">
        <v>0.35416666666666669</v>
      </c>
      <c r="C16" s="61">
        <f>B16+TIME(1,0,0)</f>
        <v>0.39583333333333337</v>
      </c>
      <c r="D16" s="72">
        <v>60</v>
      </c>
      <c r="E16" t="s">
        <v>555</v>
      </c>
      <c r="F16" t="s">
        <v>385</v>
      </c>
      <c r="G16" t="s">
        <v>553</v>
      </c>
    </row>
    <row r="17" spans="1:7" s="1" customFormat="1" ht="21" customHeight="1">
      <c r="A17" s="63" t="s">
        <v>556</v>
      </c>
      <c r="B17" s="64">
        <f>C15</f>
        <v>0.39583333333333337</v>
      </c>
      <c r="C17" s="64">
        <f>C26</f>
        <v>0.44166666666666665</v>
      </c>
      <c r="D17" s="74">
        <v>66</v>
      </c>
      <c r="F17" s="1" t="s">
        <v>557</v>
      </c>
    </row>
    <row r="18" spans="1:7" ht="18.75">
      <c r="A18" s="62" t="s">
        <v>558</v>
      </c>
      <c r="B18" s="61">
        <f>B17</f>
        <v>0.39583333333333337</v>
      </c>
      <c r="C18" s="61">
        <f>B18+TIME(0,5,0)</f>
        <v>0.39930555555555558</v>
      </c>
      <c r="D18" s="72">
        <v>5</v>
      </c>
      <c r="E18" t="s">
        <v>20</v>
      </c>
      <c r="F18" t="s">
        <v>559</v>
      </c>
      <c r="G18" t="s">
        <v>560</v>
      </c>
    </row>
    <row r="19" spans="1:7" ht="18.75">
      <c r="A19" s="62" t="s">
        <v>561</v>
      </c>
      <c r="B19" s="61">
        <f>C18+TIME(0,5,0)</f>
        <v>0.40277777777777779</v>
      </c>
      <c r="C19" s="61">
        <f>B19+TIME(0,5,0)</f>
        <v>0.40625</v>
      </c>
      <c r="D19" s="72">
        <v>5</v>
      </c>
      <c r="E19" t="s">
        <v>20</v>
      </c>
      <c r="F19" t="s">
        <v>413</v>
      </c>
      <c r="G19" t="s">
        <v>562</v>
      </c>
    </row>
    <row r="20" spans="1:7" ht="18.75">
      <c r="A20" s="62" t="s">
        <v>563</v>
      </c>
      <c r="B20" s="61">
        <f>C19</f>
        <v>0.40625</v>
      </c>
      <c r="C20" s="61">
        <f>B20+TIME(0,5,0)</f>
        <v>0.40972222222222221</v>
      </c>
      <c r="D20" s="72">
        <v>5</v>
      </c>
      <c r="E20" t="s">
        <v>564</v>
      </c>
      <c r="F20" t="s">
        <v>413</v>
      </c>
    </row>
    <row r="21" spans="1:7" ht="37.5">
      <c r="A21" s="62" t="s">
        <v>565</v>
      </c>
      <c r="B21" s="61">
        <f>C20</f>
        <v>0.40972222222222221</v>
      </c>
      <c r="C21" s="61">
        <f>B21+TIME(0,1,0)</f>
        <v>0.41041666666666665</v>
      </c>
      <c r="D21" s="72">
        <v>1</v>
      </c>
      <c r="E21" t="s">
        <v>564</v>
      </c>
      <c r="F21" t="s">
        <v>413</v>
      </c>
      <c r="G21" t="s">
        <v>562</v>
      </c>
    </row>
    <row r="22" spans="1:7" ht="18.75">
      <c r="A22" s="62" t="s">
        <v>566</v>
      </c>
      <c r="B22" s="61">
        <f>C21</f>
        <v>0.41041666666666665</v>
      </c>
      <c r="C22" s="61">
        <f>B22+TIME(0,39,0)</f>
        <v>0.4375</v>
      </c>
      <c r="D22" s="72">
        <v>39</v>
      </c>
      <c r="E22" t="s">
        <v>20</v>
      </c>
      <c r="G22" t="s">
        <v>567</v>
      </c>
    </row>
    <row r="23" spans="1:7" ht="18.75">
      <c r="A23" s="62" t="s">
        <v>568</v>
      </c>
      <c r="B23" s="61">
        <f>C22-TIME(0,5,0)</f>
        <v>0.43402777777777779</v>
      </c>
      <c r="C23" s="61"/>
      <c r="D23" s="72"/>
      <c r="E23" t="s">
        <v>20</v>
      </c>
    </row>
    <row r="24" spans="1:7" ht="18.75">
      <c r="A24" s="62" t="s">
        <v>569</v>
      </c>
      <c r="B24" s="61">
        <f>C22</f>
        <v>0.4375</v>
      </c>
      <c r="C24" s="61"/>
      <c r="D24" s="72"/>
      <c r="E24" t="s">
        <v>20</v>
      </c>
    </row>
    <row r="25" spans="1:7" ht="18.75">
      <c r="A25" s="62" t="s">
        <v>570</v>
      </c>
      <c r="B25" s="61">
        <f>B24+TIME(0,1,0)</f>
        <v>0.43819444444444444</v>
      </c>
      <c r="C25" s="61">
        <f>B25+TIME(0,1,0)</f>
        <v>0.43888888888888888</v>
      </c>
      <c r="D25" s="72">
        <v>1</v>
      </c>
      <c r="E25" t="s">
        <v>571</v>
      </c>
      <c r="F25" t="s">
        <v>212</v>
      </c>
    </row>
    <row r="26" spans="1:7" ht="18.75">
      <c r="A26" s="62" t="s">
        <v>572</v>
      </c>
      <c r="B26" s="61">
        <f>C25</f>
        <v>0.43888888888888888</v>
      </c>
      <c r="C26" s="61">
        <f>B26+TIME(0,4,0)</f>
        <v>0.44166666666666665</v>
      </c>
      <c r="D26" s="72">
        <v>4</v>
      </c>
      <c r="E26" t="s">
        <v>571</v>
      </c>
      <c r="F26" t="s">
        <v>212</v>
      </c>
    </row>
    <row r="27" spans="1:7" s="1" customFormat="1" ht="18.75">
      <c r="A27" s="63" t="s">
        <v>573</v>
      </c>
      <c r="B27" s="64">
        <f>C26</f>
        <v>0.44166666666666665</v>
      </c>
      <c r="C27" s="64">
        <f>C35</f>
        <v>0.47569444444444442</v>
      </c>
      <c r="D27" s="74">
        <f>24+25</f>
        <v>49</v>
      </c>
      <c r="F27" s="1" t="s">
        <v>574</v>
      </c>
    </row>
    <row r="28" spans="1:7" ht="18.75">
      <c r="A28" s="62" t="s">
        <v>563</v>
      </c>
      <c r="B28" s="61">
        <f>B27</f>
        <v>0.44166666666666665</v>
      </c>
      <c r="C28" s="61">
        <f>B28+TIME(0,5,0)</f>
        <v>0.44513888888888886</v>
      </c>
      <c r="D28" s="72">
        <v>5</v>
      </c>
      <c r="E28" t="s">
        <v>575</v>
      </c>
      <c r="F28" t="s">
        <v>212</v>
      </c>
    </row>
    <row r="29" spans="1:7" ht="37.5">
      <c r="A29" s="62" t="s">
        <v>576</v>
      </c>
      <c r="B29" s="61">
        <f>C28</f>
        <v>0.44513888888888886</v>
      </c>
      <c r="C29" s="61"/>
      <c r="D29" s="72"/>
      <c r="E29" t="s">
        <v>575</v>
      </c>
      <c r="F29" t="s">
        <v>212</v>
      </c>
    </row>
    <row r="30" spans="1:7" ht="18.75">
      <c r="A30" s="62" t="s">
        <v>577</v>
      </c>
      <c r="B30" s="66">
        <f>B29</f>
        <v>0.44513888888888886</v>
      </c>
      <c r="C30" s="66"/>
      <c r="D30" s="75"/>
      <c r="E30" t="s">
        <v>571</v>
      </c>
      <c r="F30" t="s">
        <v>212</v>
      </c>
      <c r="G30" t="s">
        <v>562</v>
      </c>
    </row>
    <row r="31" spans="1:7" ht="18.75">
      <c r="A31" s="62" t="s">
        <v>566</v>
      </c>
      <c r="B31" s="66">
        <f>B30</f>
        <v>0.44513888888888886</v>
      </c>
      <c r="C31" s="61">
        <f>B31+TIME(0,39,0)</f>
        <v>0.47222222222222221</v>
      </c>
      <c r="D31" s="72">
        <v>39</v>
      </c>
      <c r="E31" t="s">
        <v>20</v>
      </c>
      <c r="G31" t="s">
        <v>567</v>
      </c>
    </row>
    <row r="32" spans="1:7" ht="18.75">
      <c r="A32" s="62" t="s">
        <v>568</v>
      </c>
      <c r="B32" s="61">
        <f>C31-TIME(0,5,0)</f>
        <v>0.46875</v>
      </c>
      <c r="C32" s="61"/>
      <c r="D32" s="72"/>
      <c r="E32" t="s">
        <v>20</v>
      </c>
    </row>
    <row r="33" spans="1:8" ht="18.75">
      <c r="A33" s="62" t="s">
        <v>569</v>
      </c>
      <c r="B33" s="61">
        <f>C31</f>
        <v>0.47222222222222221</v>
      </c>
      <c r="C33" s="61"/>
      <c r="D33" s="72"/>
      <c r="E33" t="s">
        <v>20</v>
      </c>
      <c r="F33" t="s">
        <v>413</v>
      </c>
    </row>
    <row r="34" spans="1:8" ht="18.75">
      <c r="A34" s="62" t="s">
        <v>570</v>
      </c>
      <c r="B34" s="60">
        <f>B33</f>
        <v>0.47222222222222221</v>
      </c>
      <c r="C34" s="61">
        <f>B33+TIME(0,1,0)</f>
        <v>0.47291666666666665</v>
      </c>
      <c r="D34" s="72">
        <v>1</v>
      </c>
      <c r="E34" t="s">
        <v>578</v>
      </c>
      <c r="F34" t="s">
        <v>413</v>
      </c>
    </row>
    <row r="35" spans="1:8" ht="18.75">
      <c r="A35" s="62" t="s">
        <v>579</v>
      </c>
      <c r="B35" s="60">
        <f>C34</f>
        <v>0.47291666666666665</v>
      </c>
      <c r="C35" s="61">
        <f>B35+TIME(0,4,0)</f>
        <v>0.47569444444444442</v>
      </c>
      <c r="D35" s="72">
        <v>4</v>
      </c>
      <c r="E35" t="s">
        <v>20</v>
      </c>
      <c r="F35" t="s">
        <v>413</v>
      </c>
      <c r="G35" t="s">
        <v>580</v>
      </c>
    </row>
    <row r="36" spans="1:8" s="1" customFormat="1" ht="18.75">
      <c r="A36" s="63" t="s">
        <v>581</v>
      </c>
      <c r="B36" s="64">
        <v>0.47916666666666669</v>
      </c>
      <c r="C36" s="64">
        <v>0.52083333333333337</v>
      </c>
      <c r="D36" s="74">
        <v>60</v>
      </c>
      <c r="E36" s="1" t="s">
        <v>91</v>
      </c>
    </row>
    <row r="37" spans="1:8" ht="18.75">
      <c r="A37" s="63" t="s">
        <v>582</v>
      </c>
      <c r="B37" s="64">
        <v>0.52083333333333337</v>
      </c>
      <c r="C37" s="64">
        <f>C46</f>
        <v>0.55972222222222223</v>
      </c>
      <c r="D37" s="74">
        <v>56</v>
      </c>
      <c r="F37" s="1" t="s">
        <v>557</v>
      </c>
      <c r="G37" s="1"/>
      <c r="H37" s="19"/>
    </row>
    <row r="38" spans="1:8" ht="18.75">
      <c r="A38" s="62" t="s">
        <v>572</v>
      </c>
      <c r="B38" s="61">
        <f>B37</f>
        <v>0.52083333333333337</v>
      </c>
      <c r="C38" s="61">
        <f>B38+TIME(0,5,0)</f>
        <v>0.52430555555555558</v>
      </c>
      <c r="D38" s="72">
        <v>5</v>
      </c>
      <c r="E38" t="s">
        <v>549</v>
      </c>
      <c r="F38" t="s">
        <v>413</v>
      </c>
    </row>
    <row r="39" spans="1:8" ht="32.25">
      <c r="A39" s="62" t="s">
        <v>558</v>
      </c>
      <c r="B39" s="61">
        <f>B37</f>
        <v>0.52083333333333337</v>
      </c>
      <c r="C39" s="61">
        <f>B39+TIME(0,5,0)</f>
        <v>0.52430555555555558</v>
      </c>
      <c r="D39" s="72">
        <v>5</v>
      </c>
      <c r="E39" t="s">
        <v>20</v>
      </c>
      <c r="F39" s="3" t="s">
        <v>583</v>
      </c>
      <c r="G39" t="s">
        <v>560</v>
      </c>
    </row>
    <row r="40" spans="1:8" ht="18.75">
      <c r="A40" s="62" t="s">
        <v>563</v>
      </c>
      <c r="B40" s="61">
        <f>C38</f>
        <v>0.52430555555555558</v>
      </c>
      <c r="C40" s="61">
        <f>B40+TIME(0,5,0)</f>
        <v>0.52777777777777779</v>
      </c>
      <c r="D40" s="72">
        <v>5</v>
      </c>
      <c r="E40" t="s">
        <v>549</v>
      </c>
      <c r="F40" t="s">
        <v>413</v>
      </c>
    </row>
    <row r="41" spans="1:8" ht="37.5">
      <c r="A41" s="62" t="s">
        <v>565</v>
      </c>
      <c r="B41" s="61">
        <f>C40</f>
        <v>0.52777777777777779</v>
      </c>
      <c r="C41" s="61">
        <f>B41+TIME(0,1,0)</f>
        <v>0.52847222222222223</v>
      </c>
      <c r="D41" s="72">
        <v>1</v>
      </c>
      <c r="E41" t="s">
        <v>578</v>
      </c>
      <c r="F41" t="s">
        <v>413</v>
      </c>
      <c r="G41" t="s">
        <v>562</v>
      </c>
    </row>
    <row r="42" spans="1:8" ht="18.75">
      <c r="A42" s="62" t="s">
        <v>566</v>
      </c>
      <c r="B42" s="61">
        <f>C41</f>
        <v>0.52847222222222223</v>
      </c>
      <c r="C42" s="61">
        <f>C41+TIME(0,39,0)</f>
        <v>0.55555555555555558</v>
      </c>
      <c r="D42" s="72">
        <v>39</v>
      </c>
      <c r="E42" t="s">
        <v>20</v>
      </c>
    </row>
    <row r="43" spans="1:8" ht="18.75">
      <c r="A43" s="62" t="s">
        <v>568</v>
      </c>
      <c r="B43" s="61">
        <f>C42-TIME(0,5,0)</f>
        <v>0.55208333333333337</v>
      </c>
      <c r="C43" s="61"/>
      <c r="D43" s="72"/>
      <c r="E43" t="s">
        <v>20</v>
      </c>
    </row>
    <row r="44" spans="1:8" ht="18.75">
      <c r="A44" s="62" t="s">
        <v>569</v>
      </c>
      <c r="B44" s="61">
        <f>C42</f>
        <v>0.55555555555555558</v>
      </c>
      <c r="C44" s="61"/>
      <c r="D44" s="72"/>
      <c r="E44" t="s">
        <v>20</v>
      </c>
      <c r="F44" t="s">
        <v>212</v>
      </c>
    </row>
    <row r="45" spans="1:8" ht="18.75">
      <c r="A45" s="62" t="s">
        <v>570</v>
      </c>
      <c r="B45" s="61">
        <f>B44+TIME(0,1,0)</f>
        <v>0.55625000000000002</v>
      </c>
      <c r="C45" s="61">
        <f>B45+TIME(0,1,0)</f>
        <v>0.55694444444444446</v>
      </c>
      <c r="D45" s="72">
        <v>1</v>
      </c>
      <c r="E45" t="s">
        <v>571</v>
      </c>
      <c r="F45" t="s">
        <v>212</v>
      </c>
    </row>
    <row r="46" spans="1:8" ht="18.75">
      <c r="A46" s="62" t="s">
        <v>572</v>
      </c>
      <c r="B46" s="61">
        <f>C45</f>
        <v>0.55694444444444446</v>
      </c>
      <c r="C46" s="61">
        <f>B46+TIME(0,4,0)</f>
        <v>0.55972222222222223</v>
      </c>
      <c r="D46" s="72">
        <v>4</v>
      </c>
      <c r="E46" t="s">
        <v>571</v>
      </c>
      <c r="F46" t="s">
        <v>212</v>
      </c>
    </row>
    <row r="47" spans="1:8" ht="18.75">
      <c r="A47" s="63" t="s">
        <v>584</v>
      </c>
      <c r="B47" s="64">
        <f>C46</f>
        <v>0.55972222222222223</v>
      </c>
      <c r="C47" s="64">
        <f>C54</f>
        <v>0.59097222222222223</v>
      </c>
      <c r="D47" s="74">
        <v>44</v>
      </c>
      <c r="F47" s="1" t="s">
        <v>574</v>
      </c>
      <c r="G47" s="1"/>
    </row>
    <row r="48" spans="1:8" ht="18.75">
      <c r="A48" s="62" t="s">
        <v>563</v>
      </c>
      <c r="B48" s="61">
        <f>B47</f>
        <v>0.55972222222222223</v>
      </c>
      <c r="C48" s="61">
        <f>B48+TIME(0,5,0)</f>
        <v>0.56319444444444444</v>
      </c>
      <c r="D48" s="72">
        <v>5</v>
      </c>
      <c r="E48" t="s">
        <v>571</v>
      </c>
      <c r="F48" t="s">
        <v>212</v>
      </c>
    </row>
    <row r="49" spans="1:7" ht="37.5">
      <c r="A49" s="62" t="s">
        <v>565</v>
      </c>
      <c r="B49" s="61">
        <f>C48</f>
        <v>0.56319444444444444</v>
      </c>
      <c r="C49" s="61"/>
      <c r="D49" s="72"/>
      <c r="E49" t="s">
        <v>575</v>
      </c>
      <c r="F49" t="s">
        <v>212</v>
      </c>
    </row>
    <row r="50" spans="1:7" ht="18.75">
      <c r="A50" s="62" t="s">
        <v>566</v>
      </c>
      <c r="B50" s="66">
        <f>B49</f>
        <v>0.56319444444444444</v>
      </c>
      <c r="C50" s="61">
        <f>B50+TIME(0,39,0)</f>
        <v>0.59027777777777779</v>
      </c>
      <c r="D50" s="72">
        <v>39</v>
      </c>
      <c r="E50" t="s">
        <v>20</v>
      </c>
      <c r="G50" t="s">
        <v>567</v>
      </c>
    </row>
    <row r="51" spans="1:7" ht="37.5">
      <c r="A51" s="62" t="s">
        <v>585</v>
      </c>
      <c r="B51" s="61">
        <f>B49</f>
        <v>0.56319444444444444</v>
      </c>
      <c r="C51" s="61">
        <f>B51+TIME(2,0,0)</f>
        <v>0.64652777777777781</v>
      </c>
      <c r="D51" s="72">
        <v>120</v>
      </c>
      <c r="E51" t="s">
        <v>551</v>
      </c>
      <c r="F51" t="s">
        <v>212</v>
      </c>
    </row>
    <row r="52" spans="1:7" ht="18.75">
      <c r="A52" s="62" t="s">
        <v>568</v>
      </c>
      <c r="B52" s="61">
        <f>C50-TIME(0,5,0)</f>
        <v>0.58680555555555558</v>
      </c>
      <c r="C52" s="61"/>
      <c r="D52" s="72"/>
      <c r="E52" t="s">
        <v>20</v>
      </c>
    </row>
    <row r="53" spans="1:7" ht="18.75">
      <c r="A53" s="62" t="s">
        <v>569</v>
      </c>
      <c r="B53" s="61">
        <f>C50</f>
        <v>0.59027777777777779</v>
      </c>
      <c r="C53" s="61"/>
      <c r="D53" s="72"/>
      <c r="E53" t="s">
        <v>20</v>
      </c>
      <c r="F53" t="s">
        <v>413</v>
      </c>
    </row>
    <row r="54" spans="1:7" ht="18.75">
      <c r="A54" s="62" t="s">
        <v>570</v>
      </c>
      <c r="B54" s="61">
        <f>B53</f>
        <v>0.59027777777777779</v>
      </c>
      <c r="C54" s="61">
        <f>B54+TIME(0,1,0)</f>
        <v>0.59097222222222223</v>
      </c>
      <c r="D54" s="72">
        <v>1</v>
      </c>
      <c r="E54" t="s">
        <v>549</v>
      </c>
      <c r="F54" t="s">
        <v>413</v>
      </c>
    </row>
    <row r="55" spans="1:7" s="1" customFormat="1" ht="18.75">
      <c r="A55" s="63" t="s">
        <v>586</v>
      </c>
      <c r="B55" s="64">
        <f>C54</f>
        <v>0.59097222222222223</v>
      </c>
      <c r="C55" s="64">
        <f>B55+TIME(1,0,0)</f>
        <v>0.63263888888888886</v>
      </c>
      <c r="D55" s="74">
        <v>60</v>
      </c>
      <c r="F55" s="1" t="s">
        <v>587</v>
      </c>
    </row>
    <row r="56" spans="1:7" ht="18.75">
      <c r="A56" s="62" t="s">
        <v>588</v>
      </c>
      <c r="B56" s="61">
        <v>0.4375</v>
      </c>
    </row>
    <row r="57" spans="1:7" ht="18.75">
      <c r="A57" s="62" t="s">
        <v>589</v>
      </c>
      <c r="B57" s="61">
        <v>0.47916666666666669</v>
      </c>
    </row>
    <row r="58" spans="1:7" ht="18.75">
      <c r="A58" s="62" t="s">
        <v>590</v>
      </c>
      <c r="B58" s="61">
        <v>0.70833333333333337</v>
      </c>
    </row>
    <row r="59" spans="1:7" ht="18.75">
      <c r="A59" s="62" t="s">
        <v>591</v>
      </c>
      <c r="B59" s="61">
        <v>0.75</v>
      </c>
    </row>
  </sheetData>
  <mergeCells count="6">
    <mergeCell ref="B2:E2"/>
    <mergeCell ref="B3:E3"/>
    <mergeCell ref="B4:E4"/>
    <mergeCell ref="B6:E6"/>
    <mergeCell ref="B8:C8"/>
    <mergeCell ref="B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C0363-ADDA-0E42-9789-5BE1BC9A9E11}">
  <dimension ref="A1:G46"/>
  <sheetViews>
    <sheetView zoomScale="150" zoomScaleNormal="150" workbookViewId="0">
      <selection activeCell="B7" sqref="B7:F7"/>
    </sheetView>
  </sheetViews>
  <sheetFormatPr defaultColWidth="8.875" defaultRowHeight="15.75"/>
  <cols>
    <col min="1" max="1" width="30" customWidth="1"/>
    <col min="2" max="2" width="10.875" style="3" customWidth="1"/>
    <col min="3" max="3" width="10.625" style="3" customWidth="1"/>
    <col min="4" max="4" width="10.625" style="77" customWidth="1"/>
    <col min="5" max="5" width="29" bestFit="1" customWidth="1"/>
    <col min="6" max="6" width="30.5" customWidth="1"/>
    <col min="7" max="7" width="44.625" bestFit="1" customWidth="1"/>
    <col min="8" max="8" width="37.625" customWidth="1"/>
  </cols>
  <sheetData>
    <row r="1" spans="1:7" ht="18.75">
      <c r="A1" s="5" t="s">
        <v>492</v>
      </c>
      <c r="B1" s="46">
        <v>45551</v>
      </c>
      <c r="E1" s="55"/>
      <c r="G1" s="1" t="s">
        <v>528</v>
      </c>
    </row>
    <row r="2" spans="1:7" ht="18.75">
      <c r="A2" s="5" t="s">
        <v>494</v>
      </c>
      <c r="B2" s="114" t="s">
        <v>298</v>
      </c>
      <c r="C2" s="114"/>
      <c r="D2" s="114"/>
      <c r="E2" s="114"/>
      <c r="G2" s="56" t="s">
        <v>592</v>
      </c>
    </row>
    <row r="3" spans="1:7" ht="18.75">
      <c r="A3" s="5" t="s">
        <v>495</v>
      </c>
      <c r="B3" s="114" t="s">
        <v>496</v>
      </c>
      <c r="C3" s="114"/>
      <c r="D3" s="114"/>
      <c r="E3" s="114"/>
      <c r="G3" s="56"/>
    </row>
    <row r="4" spans="1:7" ht="18.75">
      <c r="A4" s="5" t="s">
        <v>497</v>
      </c>
      <c r="B4" s="114" t="s">
        <v>408</v>
      </c>
      <c r="C4" s="114"/>
      <c r="D4" s="114"/>
      <c r="E4" s="114"/>
      <c r="G4" s="56"/>
    </row>
    <row r="5" spans="1:7" ht="18.75">
      <c r="A5" s="5" t="s">
        <v>498</v>
      </c>
      <c r="B5" t="s">
        <v>499</v>
      </c>
      <c r="C5" s="19"/>
      <c r="D5" s="69"/>
    </row>
    <row r="6" spans="1:7" ht="37.5">
      <c r="A6" s="5" t="s">
        <v>500</v>
      </c>
      <c r="B6" s="114" t="s">
        <v>501</v>
      </c>
      <c r="C6" s="114"/>
      <c r="D6" s="114"/>
      <c r="E6" s="114"/>
    </row>
    <row r="7" spans="1:7" ht="19.5" thickBot="1">
      <c r="A7" s="5" t="s">
        <v>502</v>
      </c>
      <c r="B7" s="114" t="s">
        <v>593</v>
      </c>
      <c r="C7" s="114"/>
      <c r="D7" s="114"/>
      <c r="E7" s="114"/>
      <c r="F7" s="114"/>
    </row>
    <row r="8" spans="1:7" ht="16.5" thickBot="1">
      <c r="A8" s="3"/>
      <c r="B8" s="115" t="s">
        <v>535</v>
      </c>
      <c r="C8" s="116"/>
      <c r="D8" s="70"/>
    </row>
    <row r="9" spans="1:7" ht="18.75">
      <c r="A9" s="5" t="s">
        <v>504</v>
      </c>
      <c r="B9" s="15" t="s">
        <v>537</v>
      </c>
      <c r="C9" s="15" t="s">
        <v>538</v>
      </c>
      <c r="D9" s="71" t="s">
        <v>539</v>
      </c>
      <c r="E9" s="1" t="s">
        <v>505</v>
      </c>
      <c r="F9" s="1" t="s">
        <v>1</v>
      </c>
      <c r="G9" s="1" t="s">
        <v>105</v>
      </c>
    </row>
    <row r="10" spans="1:7" ht="18.75">
      <c r="A10" s="5" t="s">
        <v>540</v>
      </c>
      <c r="B10" s="64">
        <f>B11</f>
        <v>0.3125</v>
      </c>
      <c r="C10" s="15">
        <f>C18</f>
        <v>0.39583333333333337</v>
      </c>
      <c r="D10" s="71">
        <v>120</v>
      </c>
      <c r="F10" s="1" t="s">
        <v>541</v>
      </c>
      <c r="G10" t="s">
        <v>542</v>
      </c>
    </row>
    <row r="11" spans="1:7" ht="21.95" customHeight="1">
      <c r="A11" s="62" t="s">
        <v>594</v>
      </c>
      <c r="B11" s="61">
        <v>0.3125</v>
      </c>
      <c r="C11" s="61">
        <f>B11+TIME(0,15,0)</f>
        <v>0.32291666666666669</v>
      </c>
      <c r="D11" s="72">
        <v>15</v>
      </c>
      <c r="E11" t="s">
        <v>20</v>
      </c>
      <c r="F11" t="s">
        <v>595</v>
      </c>
    </row>
    <row r="12" spans="1:7" ht="18.75">
      <c r="A12" s="62" t="s">
        <v>544</v>
      </c>
      <c r="B12" s="61">
        <f>C11</f>
        <v>0.32291666666666669</v>
      </c>
      <c r="C12" s="61">
        <f>B12+TIME(0,15,0)</f>
        <v>0.33333333333333337</v>
      </c>
      <c r="D12" s="72">
        <v>15</v>
      </c>
      <c r="E12" t="s">
        <v>20</v>
      </c>
      <c r="F12" t="s">
        <v>595</v>
      </c>
    </row>
    <row r="13" spans="1:7" ht="39.75" customHeight="1">
      <c r="A13" s="62" t="s">
        <v>548</v>
      </c>
      <c r="B13" s="61">
        <f>C12</f>
        <v>0.33333333333333337</v>
      </c>
      <c r="C13" s="61">
        <f>B13+TIME(0,30,0)</f>
        <v>0.35416666666666669</v>
      </c>
      <c r="D13" s="72">
        <v>30</v>
      </c>
      <c r="E13" t="s">
        <v>596</v>
      </c>
      <c r="F13" t="s">
        <v>595</v>
      </c>
    </row>
    <row r="14" spans="1:7" ht="18.75">
      <c r="A14" s="62" t="s">
        <v>597</v>
      </c>
      <c r="B14" s="61">
        <f>C13</f>
        <v>0.35416666666666669</v>
      </c>
      <c r="C14" s="61">
        <f>B14+TIME(2,0,0)</f>
        <v>0.4375</v>
      </c>
      <c r="D14" s="72">
        <v>120</v>
      </c>
      <c r="E14" t="s">
        <v>475</v>
      </c>
      <c r="F14" t="s">
        <v>595</v>
      </c>
    </row>
    <row r="15" spans="1:7" ht="18.75">
      <c r="A15" s="62" t="s">
        <v>550</v>
      </c>
      <c r="B15" s="61">
        <f>C12</f>
        <v>0.33333333333333337</v>
      </c>
      <c r="C15" s="61">
        <f>B15+TIME(1,30,0)</f>
        <v>0.39583333333333337</v>
      </c>
      <c r="D15" s="72">
        <v>90</v>
      </c>
      <c r="E15" t="s">
        <v>598</v>
      </c>
      <c r="F15" t="s">
        <v>552</v>
      </c>
      <c r="G15" t="s">
        <v>553</v>
      </c>
    </row>
    <row r="16" spans="1:7" ht="37.5">
      <c r="A16" s="62" t="s">
        <v>599</v>
      </c>
      <c r="B16" s="61">
        <f>C15</f>
        <v>0.39583333333333337</v>
      </c>
      <c r="C16" s="61">
        <f>B16+TIME(0,30,0)</f>
        <v>0.41666666666666669</v>
      </c>
      <c r="D16" s="72">
        <v>30</v>
      </c>
      <c r="E16" t="s">
        <v>600</v>
      </c>
    </row>
    <row r="17" spans="1:7" ht="37.5">
      <c r="A17" s="62" t="s">
        <v>601</v>
      </c>
      <c r="B17" s="61">
        <f>B13</f>
        <v>0.33333333333333337</v>
      </c>
      <c r="C17" s="61">
        <f>B17+TIME(0,30,0)</f>
        <v>0.35416666666666669</v>
      </c>
      <c r="D17" s="72">
        <v>30</v>
      </c>
      <c r="E17" t="s">
        <v>600</v>
      </c>
    </row>
    <row r="18" spans="1:7" ht="37.5">
      <c r="A18" s="62" t="s">
        <v>554</v>
      </c>
      <c r="B18" s="61">
        <v>0.35416666666666669</v>
      </c>
      <c r="C18" s="61">
        <f>B18+TIME(1,0,0)</f>
        <v>0.39583333333333337</v>
      </c>
      <c r="D18" s="72" t="s">
        <v>602</v>
      </c>
      <c r="E18" t="s">
        <v>458</v>
      </c>
      <c r="F18" t="s">
        <v>385</v>
      </c>
      <c r="G18" t="s">
        <v>553</v>
      </c>
    </row>
    <row r="19" spans="1:7" ht="37.5">
      <c r="A19" s="62" t="s">
        <v>603</v>
      </c>
      <c r="B19" s="61">
        <f>B18</f>
        <v>0.35416666666666669</v>
      </c>
      <c r="C19" s="61">
        <f>B19+TIME(1,0,0)</f>
        <v>0.39583333333333337</v>
      </c>
      <c r="D19" s="72" t="s">
        <v>602</v>
      </c>
      <c r="E19" t="s">
        <v>525</v>
      </c>
      <c r="F19" t="s">
        <v>50</v>
      </c>
    </row>
    <row r="20" spans="1:7" ht="18.75">
      <c r="A20" s="62" t="s">
        <v>604</v>
      </c>
      <c r="B20" s="61">
        <f>C19</f>
        <v>0.39583333333333337</v>
      </c>
      <c r="C20" s="61">
        <f>B20+TIME(0,30,0)</f>
        <v>0.41666666666666669</v>
      </c>
      <c r="D20" s="72">
        <v>30</v>
      </c>
      <c r="E20" t="s">
        <v>525</v>
      </c>
      <c r="F20" t="s">
        <v>50</v>
      </c>
      <c r="G20" t="s">
        <v>605</v>
      </c>
    </row>
    <row r="21" spans="1:7" ht="18.75">
      <c r="A21" s="62" t="s">
        <v>606</v>
      </c>
      <c r="B21" s="61">
        <f>C14</f>
        <v>0.4375</v>
      </c>
      <c r="C21" s="61">
        <f>B21+TIME(0,45,0)</f>
        <v>0.46875</v>
      </c>
      <c r="D21" s="72">
        <v>45</v>
      </c>
      <c r="E21" t="s">
        <v>20</v>
      </c>
    </row>
    <row r="22" spans="1:7" ht="18.75">
      <c r="A22" s="62" t="s">
        <v>550</v>
      </c>
      <c r="B22" s="61">
        <f>C14</f>
        <v>0.4375</v>
      </c>
      <c r="C22" s="61">
        <f>B22+TIME(1,30,0)</f>
        <v>0.5</v>
      </c>
      <c r="D22" s="72">
        <v>90</v>
      </c>
      <c r="E22" t="s">
        <v>571</v>
      </c>
    </row>
    <row r="23" spans="1:7" ht="18.75">
      <c r="A23" s="63" t="s">
        <v>581</v>
      </c>
      <c r="B23" s="64">
        <f>C21</f>
        <v>0.46875</v>
      </c>
      <c r="C23" s="64">
        <f>B23+TIME(1,0,0)</f>
        <v>0.51041666666666663</v>
      </c>
      <c r="D23" s="74">
        <v>60</v>
      </c>
      <c r="E23" s="1" t="s">
        <v>91</v>
      </c>
      <c r="F23" t="s">
        <v>413</v>
      </c>
      <c r="G23" s="1"/>
    </row>
    <row r="24" spans="1:7" ht="18.75">
      <c r="A24" s="63" t="s">
        <v>582</v>
      </c>
      <c r="B24" s="64">
        <f>C23</f>
        <v>0.51041666666666663</v>
      </c>
      <c r="C24" s="64">
        <f>C32</f>
        <v>0.54930555555555549</v>
      </c>
      <c r="D24" s="74">
        <v>54</v>
      </c>
      <c r="F24" s="1" t="s">
        <v>557</v>
      </c>
      <c r="G24" s="1"/>
    </row>
    <row r="25" spans="1:7" ht="18.75">
      <c r="A25" s="62" t="s">
        <v>558</v>
      </c>
      <c r="B25" s="61">
        <f>C23</f>
        <v>0.51041666666666663</v>
      </c>
      <c r="C25" s="61">
        <f>B25+TIME(0,5,0)</f>
        <v>0.51388888888888884</v>
      </c>
      <c r="D25" s="72">
        <v>5</v>
      </c>
      <c r="E25" t="s">
        <v>20</v>
      </c>
      <c r="F25" t="s">
        <v>559</v>
      </c>
      <c r="G25" t="s">
        <v>560</v>
      </c>
    </row>
    <row r="26" spans="1:7" ht="18.75">
      <c r="A26" s="62" t="s">
        <v>563</v>
      </c>
      <c r="B26" s="61">
        <f>C25</f>
        <v>0.51388888888888884</v>
      </c>
      <c r="C26" s="61">
        <f>B26+TIME(0,5,0)</f>
        <v>0.51736111111111105</v>
      </c>
      <c r="D26" s="72">
        <v>5</v>
      </c>
      <c r="E26" t="s">
        <v>549</v>
      </c>
      <c r="F26" t="s">
        <v>413</v>
      </c>
    </row>
    <row r="27" spans="1:7" ht="37.5">
      <c r="A27" s="62" t="s">
        <v>565</v>
      </c>
      <c r="B27" s="61">
        <f>C26</f>
        <v>0.51736111111111105</v>
      </c>
      <c r="C27" s="61">
        <f>B27+TIME(0,1,0)</f>
        <v>0.51805555555555549</v>
      </c>
      <c r="D27" s="72">
        <v>1</v>
      </c>
      <c r="E27" t="s">
        <v>578</v>
      </c>
      <c r="F27" t="s">
        <v>413</v>
      </c>
      <c r="G27" t="s">
        <v>562</v>
      </c>
    </row>
    <row r="28" spans="1:7" ht="18.75">
      <c r="A28" s="62" t="s">
        <v>566</v>
      </c>
      <c r="B28" s="61">
        <f>C27</f>
        <v>0.51805555555555549</v>
      </c>
      <c r="C28" s="61">
        <f>B28+TIME(0,39,0)</f>
        <v>0.54513888888888884</v>
      </c>
      <c r="D28" s="72">
        <v>39</v>
      </c>
      <c r="E28" t="s">
        <v>20</v>
      </c>
      <c r="F28" t="s">
        <v>607</v>
      </c>
    </row>
    <row r="29" spans="1:7" ht="18.75">
      <c r="A29" s="62" t="s">
        <v>568</v>
      </c>
      <c r="B29" s="61">
        <f>C28-TIME(0,5,0)</f>
        <v>0.54166666666666663</v>
      </c>
      <c r="C29" s="61"/>
      <c r="D29" s="72"/>
      <c r="E29" t="s">
        <v>20</v>
      </c>
      <c r="F29" t="s">
        <v>607</v>
      </c>
    </row>
    <row r="30" spans="1:7" ht="18.75">
      <c r="A30" s="62" t="s">
        <v>569</v>
      </c>
      <c r="B30" s="61">
        <f>C28</f>
        <v>0.54513888888888884</v>
      </c>
      <c r="C30" s="61"/>
      <c r="D30" s="72"/>
      <c r="E30" t="s">
        <v>20</v>
      </c>
      <c r="F30" t="s">
        <v>212</v>
      </c>
    </row>
    <row r="31" spans="1:7" ht="18.75">
      <c r="A31" s="62" t="s">
        <v>570</v>
      </c>
      <c r="B31" s="61">
        <f>B30+TIME(0,1,0)</f>
        <v>0.54583333333333328</v>
      </c>
      <c r="C31" s="61">
        <f>B31+TIME(0,1,0)</f>
        <v>0.54652777777777772</v>
      </c>
      <c r="D31" s="72">
        <v>1</v>
      </c>
      <c r="E31" t="s">
        <v>571</v>
      </c>
      <c r="F31" t="s">
        <v>212</v>
      </c>
    </row>
    <row r="32" spans="1:7" ht="18.75">
      <c r="A32" s="62" t="s">
        <v>572</v>
      </c>
      <c r="B32" s="61">
        <f>C31</f>
        <v>0.54652777777777772</v>
      </c>
      <c r="C32" s="61">
        <f>B32+TIME(0,4,0)</f>
        <v>0.54930555555555549</v>
      </c>
      <c r="D32" s="72">
        <v>4</v>
      </c>
      <c r="E32" t="s">
        <v>571</v>
      </c>
      <c r="F32" t="s">
        <v>212</v>
      </c>
    </row>
    <row r="33" spans="1:7" ht="18.75">
      <c r="A33" s="63" t="s">
        <v>584</v>
      </c>
      <c r="B33" s="64">
        <f>C32</f>
        <v>0.54930555555555549</v>
      </c>
      <c r="C33" s="64">
        <f>C40</f>
        <v>0.58124999999999993</v>
      </c>
      <c r="D33" s="74">
        <v>45</v>
      </c>
      <c r="F33" s="1" t="s">
        <v>574</v>
      </c>
      <c r="G33" s="1"/>
    </row>
    <row r="34" spans="1:7" ht="18.75">
      <c r="A34" s="62" t="s">
        <v>563</v>
      </c>
      <c r="B34" s="61">
        <f>C32</f>
        <v>0.54930555555555549</v>
      </c>
      <c r="C34" s="61">
        <f>B34+TIME(0,5,0)</f>
        <v>0.5527777777777777</v>
      </c>
      <c r="D34" s="72">
        <v>5</v>
      </c>
      <c r="E34" t="s">
        <v>571</v>
      </c>
      <c r="F34" t="s">
        <v>212</v>
      </c>
    </row>
    <row r="35" spans="1:7" ht="37.5">
      <c r="A35" s="62" t="s">
        <v>565</v>
      </c>
      <c r="B35" s="61">
        <f>C34</f>
        <v>0.5527777777777777</v>
      </c>
      <c r="C35" s="61">
        <f>B35+TIME(0,1,0)</f>
        <v>0.55347222222222214</v>
      </c>
      <c r="D35" s="72">
        <v>1</v>
      </c>
      <c r="E35" t="s">
        <v>575</v>
      </c>
      <c r="F35" t="s">
        <v>212</v>
      </c>
    </row>
    <row r="36" spans="1:7" ht="18.75">
      <c r="A36" s="62" t="s">
        <v>566</v>
      </c>
      <c r="B36" s="66">
        <f>C35</f>
        <v>0.55347222222222214</v>
      </c>
      <c r="C36" s="61">
        <f>B36+TIME(0,39,0)</f>
        <v>0.58055555555555549</v>
      </c>
      <c r="D36" s="72">
        <v>39</v>
      </c>
      <c r="E36" t="s">
        <v>20</v>
      </c>
      <c r="G36" t="s">
        <v>567</v>
      </c>
    </row>
    <row r="37" spans="1:7" ht="37.5">
      <c r="A37" s="62" t="s">
        <v>585</v>
      </c>
      <c r="B37" s="61">
        <f>B35</f>
        <v>0.5527777777777777</v>
      </c>
      <c r="C37" s="61">
        <f>B37+TIME(2,0,0)</f>
        <v>0.63611111111111107</v>
      </c>
      <c r="D37" s="72">
        <v>120</v>
      </c>
      <c r="E37" t="s">
        <v>608</v>
      </c>
      <c r="F37" t="s">
        <v>212</v>
      </c>
    </row>
    <row r="38" spans="1:7" ht="18.75">
      <c r="A38" s="62" t="s">
        <v>568</v>
      </c>
      <c r="B38" s="61">
        <f>C36-TIME(0,5,0)</f>
        <v>0.57708333333333328</v>
      </c>
      <c r="C38" s="61"/>
      <c r="D38" s="72"/>
      <c r="E38" t="s">
        <v>20</v>
      </c>
    </row>
    <row r="39" spans="1:7" ht="18.75">
      <c r="A39" s="62" t="s">
        <v>569</v>
      </c>
      <c r="B39" s="61">
        <f>C36</f>
        <v>0.58055555555555549</v>
      </c>
      <c r="C39" s="61"/>
      <c r="D39" s="72"/>
      <c r="E39" t="s">
        <v>20</v>
      </c>
      <c r="F39" t="s">
        <v>413</v>
      </c>
    </row>
    <row r="40" spans="1:7" ht="18.75">
      <c r="A40" s="62" t="s">
        <v>570</v>
      </c>
      <c r="B40" s="61">
        <f>B39</f>
        <v>0.58055555555555549</v>
      </c>
      <c r="C40" s="61">
        <f>B40+TIME(0,1,0)</f>
        <v>0.58124999999999993</v>
      </c>
      <c r="D40" s="72">
        <v>1</v>
      </c>
      <c r="E40" t="s">
        <v>549</v>
      </c>
      <c r="F40" t="s">
        <v>413</v>
      </c>
    </row>
    <row r="41" spans="1:7" ht="37.5">
      <c r="A41" s="62" t="s">
        <v>609</v>
      </c>
      <c r="B41" s="61">
        <f>C40</f>
        <v>0.58124999999999993</v>
      </c>
      <c r="C41" s="61">
        <f>B41+TIME(0,45,0)</f>
        <v>0.61249999999999993</v>
      </c>
      <c r="D41" s="72">
        <v>45</v>
      </c>
      <c r="E41" t="s">
        <v>610</v>
      </c>
      <c r="F41" t="s">
        <v>595</v>
      </c>
    </row>
    <row r="42" spans="1:7" ht="18.75">
      <c r="A42" s="62" t="s">
        <v>611</v>
      </c>
      <c r="B42" s="61">
        <f>C37</f>
        <v>0.63611111111111107</v>
      </c>
      <c r="C42" s="61">
        <f>B42+TIME(0,30,0)</f>
        <v>0.65694444444444444</v>
      </c>
      <c r="D42" s="72">
        <v>30</v>
      </c>
      <c r="E42" t="s">
        <v>91</v>
      </c>
      <c r="F42" t="s">
        <v>595</v>
      </c>
    </row>
    <row r="43" spans="1:7" ht="18.75">
      <c r="A43" s="63" t="s">
        <v>612</v>
      </c>
      <c r="B43" s="64">
        <v>0.66666666666666663</v>
      </c>
      <c r="C43" s="64">
        <v>0.70833333333333337</v>
      </c>
      <c r="D43" s="74"/>
      <c r="E43" s="1" t="s">
        <v>91</v>
      </c>
      <c r="F43" s="1" t="s">
        <v>595</v>
      </c>
      <c r="G43" s="1"/>
    </row>
    <row r="44" spans="1:7" ht="18.75">
      <c r="A44" s="63" t="s">
        <v>613</v>
      </c>
      <c r="B44" s="64">
        <f>C43</f>
        <v>0.70833333333333337</v>
      </c>
      <c r="C44" s="64">
        <v>0.79166666666666663</v>
      </c>
      <c r="D44" s="74"/>
      <c r="E44" s="1" t="s">
        <v>91</v>
      </c>
      <c r="F44" s="1" t="s">
        <v>595</v>
      </c>
      <c r="G44" s="1"/>
    </row>
    <row r="45" spans="1:7" ht="18.75">
      <c r="A45" s="62" t="s">
        <v>590</v>
      </c>
      <c r="B45" s="61">
        <v>0.54166666666666663</v>
      </c>
    </row>
    <row r="46" spans="1:7" ht="18.75">
      <c r="A46" s="62" t="s">
        <v>591</v>
      </c>
      <c r="B46" s="61">
        <v>0.58333333333333337</v>
      </c>
    </row>
  </sheetData>
  <mergeCells count="6">
    <mergeCell ref="B2:E2"/>
    <mergeCell ref="B3:E3"/>
    <mergeCell ref="B4:E4"/>
    <mergeCell ref="B6:E6"/>
    <mergeCell ref="B8:C8"/>
    <mergeCell ref="B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5160E-8AB8-9442-A7D6-B93D63E344FB}">
  <sheetPr>
    <pageSetUpPr fitToPage="1"/>
  </sheetPr>
  <dimension ref="A1:P68"/>
  <sheetViews>
    <sheetView zoomScale="150" zoomScaleNormal="150" workbookViewId="0">
      <selection activeCell="A25" sqref="A25"/>
    </sheetView>
  </sheetViews>
  <sheetFormatPr defaultColWidth="8.625" defaultRowHeight="15"/>
  <cols>
    <col min="1" max="1" width="30.125" style="24" bestFit="1" customWidth="1"/>
    <col min="2" max="2" width="22.125" style="24" bestFit="1" customWidth="1"/>
    <col min="3" max="3" width="35.875" style="24" bestFit="1" customWidth="1"/>
    <col min="4" max="5" width="9" style="85" bestFit="1" customWidth="1"/>
    <col min="6" max="6" width="9.875" style="82" bestFit="1" customWidth="1"/>
    <col min="7" max="7" width="18.625" style="24" bestFit="1" customWidth="1"/>
    <col min="8" max="8" width="55.125" style="25" customWidth="1"/>
    <col min="9" max="9" width="11.125" style="25" customWidth="1"/>
    <col min="10" max="10" width="62.125" style="24" bestFit="1" customWidth="1"/>
    <col min="11" max="11" width="14.625" style="24" bestFit="1" customWidth="1"/>
    <col min="12" max="12" width="10" style="24" bestFit="1" customWidth="1"/>
    <col min="13" max="13" width="42" style="25" customWidth="1"/>
    <col min="14" max="16384" width="8.625" style="24"/>
  </cols>
  <sheetData>
    <row r="1" spans="1:16" ht="18.75">
      <c r="A1" s="26" t="s">
        <v>492</v>
      </c>
      <c r="B1" s="86">
        <v>45551</v>
      </c>
      <c r="C1" s="86"/>
      <c r="D1" s="84" t="s">
        <v>614</v>
      </c>
      <c r="E1" s="83"/>
      <c r="F1" s="80"/>
      <c r="G1" s="27"/>
      <c r="H1" s="28"/>
      <c r="I1" s="28"/>
      <c r="J1" s="27"/>
      <c r="K1" s="27"/>
      <c r="L1" s="27"/>
      <c r="M1" s="28"/>
      <c r="N1" s="27"/>
      <c r="O1" s="27"/>
      <c r="P1" s="27"/>
    </row>
    <row r="2" spans="1:16" ht="18.75">
      <c r="A2" s="26" t="s">
        <v>494</v>
      </c>
      <c r="B2" s="27"/>
      <c r="C2" s="27"/>
      <c r="D2" s="83" t="s">
        <v>615</v>
      </c>
      <c r="E2" s="83"/>
      <c r="F2" s="80"/>
      <c r="G2" s="27"/>
      <c r="H2" s="28"/>
      <c r="I2" s="28"/>
      <c r="J2" s="27"/>
      <c r="K2" s="27"/>
      <c r="L2" s="27"/>
      <c r="M2" s="28"/>
      <c r="N2" s="27"/>
      <c r="O2" s="27"/>
      <c r="P2" s="27"/>
    </row>
    <row r="3" spans="1:16" ht="18.75">
      <c r="A3" s="26" t="s">
        <v>495</v>
      </c>
      <c r="B3" s="27" t="s">
        <v>616</v>
      </c>
      <c r="C3" s="27"/>
      <c r="D3" s="83" t="s">
        <v>617</v>
      </c>
      <c r="E3" s="83"/>
      <c r="F3" s="80"/>
      <c r="G3" s="27"/>
      <c r="H3" s="28"/>
      <c r="I3" s="28"/>
      <c r="J3" s="27"/>
      <c r="K3" s="27"/>
      <c r="L3" s="27"/>
      <c r="M3" s="28"/>
      <c r="N3" s="27"/>
      <c r="O3" s="27"/>
      <c r="P3" s="27"/>
    </row>
    <row r="4" spans="1:16" ht="18.75">
      <c r="A4" s="26" t="s">
        <v>497</v>
      </c>
      <c r="B4" s="27" t="s">
        <v>618</v>
      </c>
      <c r="C4" s="27"/>
      <c r="D4" s="83" t="s">
        <v>619</v>
      </c>
      <c r="E4" s="83"/>
      <c r="F4" s="80"/>
      <c r="G4" s="27"/>
      <c r="H4" s="28"/>
      <c r="I4" s="28"/>
      <c r="J4" s="27"/>
      <c r="K4" s="27"/>
      <c r="L4" s="27"/>
      <c r="M4" s="28"/>
      <c r="N4" s="27"/>
      <c r="O4" s="27"/>
      <c r="P4" s="27"/>
    </row>
    <row r="5" spans="1:16" ht="18.75">
      <c r="A5" s="26" t="s">
        <v>620</v>
      </c>
      <c r="B5" s="27"/>
      <c r="C5" s="27"/>
      <c r="D5" s="83" t="s">
        <v>621</v>
      </c>
      <c r="E5" s="83"/>
      <c r="F5" s="80"/>
      <c r="G5" s="27"/>
      <c r="H5" s="28"/>
      <c r="I5" s="28"/>
      <c r="J5" s="27"/>
      <c r="K5" s="27"/>
      <c r="L5" s="27"/>
      <c r="M5" s="28"/>
      <c r="N5" s="27"/>
      <c r="O5" s="27"/>
      <c r="P5" s="27"/>
    </row>
    <row r="6" spans="1:16" ht="37.5">
      <c r="A6" s="102" t="s">
        <v>622</v>
      </c>
      <c r="B6" s="27" t="s">
        <v>623</v>
      </c>
      <c r="C6" s="27"/>
      <c r="D6" s="83" t="s">
        <v>624</v>
      </c>
      <c r="E6" s="83"/>
      <c r="F6" s="80"/>
      <c r="G6" s="27"/>
      <c r="H6" s="28"/>
      <c r="I6" s="28"/>
      <c r="J6" s="27"/>
      <c r="K6" s="27"/>
      <c r="L6" s="27"/>
      <c r="M6" s="28"/>
      <c r="N6" s="27"/>
      <c r="O6" s="27"/>
      <c r="P6" s="27"/>
    </row>
    <row r="7" spans="1:16" ht="18.75">
      <c r="A7" s="26"/>
      <c r="B7" s="27"/>
      <c r="C7" s="27"/>
      <c r="D7" s="83"/>
      <c r="E7" s="83"/>
      <c r="F7" s="80"/>
      <c r="G7" s="27"/>
      <c r="H7" s="28"/>
      <c r="I7" s="28"/>
      <c r="J7" s="27"/>
      <c r="K7" s="27"/>
      <c r="L7" s="27"/>
      <c r="M7" s="28"/>
      <c r="N7" s="27"/>
      <c r="O7" s="27"/>
      <c r="P7" s="27"/>
    </row>
    <row r="8" spans="1:16" ht="18.75">
      <c r="A8" s="26"/>
      <c r="B8" s="27"/>
      <c r="C8" s="27"/>
      <c r="D8" s="83"/>
      <c r="E8" s="83"/>
      <c r="F8" s="80"/>
      <c r="G8" s="27"/>
      <c r="H8" s="28"/>
      <c r="I8" s="28"/>
      <c r="J8" s="27"/>
      <c r="K8" s="27"/>
      <c r="L8" s="27"/>
      <c r="M8" s="28"/>
      <c r="N8" s="27"/>
      <c r="O8" s="27"/>
      <c r="P8" s="27"/>
    </row>
    <row r="9" spans="1:16" ht="15.75">
      <c r="A9" s="45"/>
      <c r="B9" s="27"/>
      <c r="C9" s="27"/>
      <c r="D9" s="83"/>
      <c r="E9" s="83"/>
      <c r="F9" s="80"/>
      <c r="G9" s="27"/>
      <c r="H9" s="28"/>
      <c r="I9" s="28"/>
      <c r="J9" s="27"/>
      <c r="K9" s="27"/>
      <c r="L9" s="27"/>
      <c r="M9" s="28"/>
      <c r="N9" s="27"/>
      <c r="O9" s="27"/>
      <c r="P9" s="27"/>
    </row>
    <row r="10" spans="1:16" ht="18.75">
      <c r="A10" s="26" t="s">
        <v>504</v>
      </c>
      <c r="B10" s="30" t="s">
        <v>1</v>
      </c>
      <c r="C10" s="30" t="s">
        <v>625</v>
      </c>
      <c r="D10" s="84" t="s">
        <v>537</v>
      </c>
      <c r="E10" s="84" t="s">
        <v>538</v>
      </c>
      <c r="F10" s="81" t="s">
        <v>626</v>
      </c>
      <c r="G10" s="30" t="s">
        <v>505</v>
      </c>
      <c r="H10" s="31" t="s">
        <v>105</v>
      </c>
      <c r="I10" s="31"/>
      <c r="J10" s="1" t="s">
        <v>627</v>
      </c>
      <c r="K10" s="1" t="s">
        <v>628</v>
      </c>
      <c r="L10" s="1" t="s">
        <v>629</v>
      </c>
      <c r="M10" s="4" t="s">
        <v>630</v>
      </c>
      <c r="N10" s="27"/>
      <c r="O10" s="27"/>
      <c r="P10" s="27"/>
    </row>
    <row r="11" spans="1:16" ht="18.75">
      <c r="A11" s="43"/>
      <c r="B11" s="27"/>
      <c r="C11" s="27"/>
      <c r="D11" s="83"/>
      <c r="E11" s="83"/>
      <c r="F11" s="80"/>
      <c r="G11" s="27"/>
      <c r="H11" s="31"/>
      <c r="I11" s="31"/>
      <c r="J11" s="27"/>
      <c r="K11" s="27"/>
      <c r="L11" s="27"/>
      <c r="M11" s="28"/>
      <c r="N11" s="27"/>
      <c r="O11" s="27"/>
      <c r="P11" s="27"/>
    </row>
    <row r="12" spans="1:16" ht="18.75">
      <c r="A12" s="47"/>
      <c r="B12" s="27"/>
      <c r="C12" s="33"/>
      <c r="D12" s="83"/>
      <c r="E12" s="83"/>
      <c r="F12" s="80"/>
      <c r="G12" s="27"/>
      <c r="H12" s="31"/>
      <c r="I12" s="31"/>
      <c r="J12" s="27"/>
      <c r="K12" s="27"/>
      <c r="L12" s="27"/>
      <c r="M12" s="28"/>
      <c r="N12" s="27"/>
      <c r="O12" s="27"/>
      <c r="P12" s="27"/>
    </row>
    <row r="13" spans="1:16" ht="18.75">
      <c r="A13" s="47"/>
      <c r="B13" s="27"/>
      <c r="C13" s="27"/>
      <c r="D13" s="83"/>
      <c r="E13" s="83"/>
      <c r="F13" s="80"/>
      <c r="G13" s="27"/>
      <c r="H13" s="28"/>
      <c r="I13" s="28"/>
      <c r="J13" s="27"/>
      <c r="K13" s="27"/>
      <c r="L13" s="27"/>
      <c r="M13" s="28"/>
      <c r="N13" s="27"/>
      <c r="O13" s="27"/>
      <c r="P13" s="27"/>
    </row>
    <row r="14" spans="1:16" ht="18.75">
      <c r="A14" s="35"/>
      <c r="B14" s="28"/>
      <c r="C14" s="33"/>
      <c r="D14" s="83"/>
      <c r="E14" s="83"/>
      <c r="F14" s="80"/>
      <c r="G14" s="34"/>
      <c r="H14" s="29"/>
      <c r="I14" s="29"/>
      <c r="J14" s="47"/>
      <c r="K14" s="29"/>
      <c r="L14" s="33"/>
      <c r="M14" s="28"/>
      <c r="N14" s="27"/>
      <c r="O14" s="33"/>
      <c r="P14" s="27"/>
    </row>
    <row r="15" spans="1:16" ht="18.75">
      <c r="A15" s="35"/>
      <c r="B15" s="28"/>
      <c r="C15" s="33"/>
      <c r="D15" s="83"/>
      <c r="E15" s="83"/>
      <c r="F15" s="80"/>
      <c r="G15" s="33"/>
      <c r="H15" s="29"/>
      <c r="I15" s="29"/>
      <c r="J15" s="47"/>
      <c r="K15" s="28"/>
      <c r="L15" s="33"/>
      <c r="M15" s="28"/>
      <c r="N15" s="27"/>
      <c r="O15" s="33"/>
      <c r="P15" s="27"/>
    </row>
    <row r="16" spans="1:16" ht="18.75">
      <c r="A16" s="35"/>
      <c r="B16" s="28"/>
      <c r="C16" s="33"/>
      <c r="D16" s="83"/>
      <c r="E16" s="83"/>
      <c r="F16" s="80"/>
      <c r="G16" s="33"/>
      <c r="H16" s="29"/>
      <c r="I16" s="29"/>
      <c r="J16" s="47"/>
      <c r="K16" s="28"/>
      <c r="L16" s="33"/>
      <c r="M16" s="28"/>
      <c r="N16" s="27"/>
      <c r="O16" s="33"/>
      <c r="P16" s="27"/>
    </row>
    <row r="17" spans="1:16" ht="18.75">
      <c r="A17" s="32"/>
      <c r="B17" s="28"/>
      <c r="C17" s="33"/>
      <c r="D17" s="83"/>
      <c r="E17" s="83"/>
      <c r="F17" s="80"/>
      <c r="G17" s="33"/>
      <c r="H17" s="29"/>
      <c r="I17" s="29"/>
      <c r="J17" s="47"/>
      <c r="K17" s="28"/>
      <c r="L17" s="33"/>
      <c r="M17" s="28"/>
      <c r="N17" s="27"/>
      <c r="O17" s="33"/>
      <c r="P17" s="27"/>
    </row>
    <row r="18" spans="1:16" ht="18.75">
      <c r="A18" s="35"/>
      <c r="B18" s="28"/>
      <c r="C18" s="33"/>
      <c r="D18" s="83"/>
      <c r="E18" s="83"/>
      <c r="F18" s="80"/>
      <c r="G18" s="33"/>
      <c r="H18" s="29"/>
      <c r="I18" s="29"/>
      <c r="J18" s="47"/>
      <c r="K18" s="28"/>
      <c r="L18" s="33"/>
      <c r="M18" s="28"/>
      <c r="N18" s="27"/>
      <c r="O18" s="33"/>
      <c r="P18" s="27"/>
    </row>
    <row r="19" spans="1:16" ht="18.75">
      <c r="A19" s="35"/>
      <c r="B19" s="28"/>
      <c r="C19" s="33"/>
      <c r="D19" s="83"/>
      <c r="E19" s="83"/>
      <c r="F19" s="80"/>
      <c r="G19" s="33"/>
      <c r="H19" s="29"/>
      <c r="I19" s="29"/>
      <c r="J19" s="47"/>
      <c r="K19" s="28"/>
      <c r="L19" s="33"/>
      <c r="M19" s="28"/>
      <c r="N19" s="27"/>
      <c r="O19" s="33"/>
      <c r="P19" s="27"/>
    </row>
    <row r="20" spans="1:16" ht="18.75">
      <c r="A20" s="35"/>
      <c r="B20" s="28"/>
      <c r="C20" s="33"/>
      <c r="D20" s="83"/>
      <c r="E20" s="83"/>
      <c r="F20" s="80"/>
      <c r="G20" s="33"/>
      <c r="H20" s="29"/>
      <c r="I20" s="29"/>
      <c r="J20" s="35"/>
      <c r="K20" s="28"/>
      <c r="L20" s="33"/>
      <c r="M20" s="28"/>
      <c r="N20" s="27"/>
      <c r="O20" s="33"/>
      <c r="P20" s="27"/>
    </row>
    <row r="21" spans="1:16" ht="18.75">
      <c r="A21" s="32"/>
      <c r="B21" s="28"/>
      <c r="C21" s="33"/>
      <c r="D21" s="83"/>
      <c r="E21" s="83"/>
      <c r="F21" s="80"/>
      <c r="G21" s="33"/>
      <c r="H21" s="29"/>
      <c r="I21" s="29"/>
      <c r="J21" s="35"/>
      <c r="K21" s="28"/>
      <c r="L21" s="33"/>
      <c r="M21" s="28"/>
      <c r="N21" s="27"/>
      <c r="O21" s="33"/>
      <c r="P21" s="27"/>
    </row>
    <row r="22" spans="1:16" ht="18.75">
      <c r="A22" s="32"/>
      <c r="B22" s="28"/>
      <c r="C22" s="33"/>
      <c r="D22" s="83"/>
      <c r="E22" s="83"/>
      <c r="F22" s="80"/>
      <c r="G22" s="33"/>
      <c r="H22" s="29"/>
      <c r="I22" s="29"/>
      <c r="J22" s="35"/>
      <c r="K22" s="28"/>
      <c r="L22" s="33"/>
      <c r="M22" s="28"/>
      <c r="N22" s="27"/>
      <c r="O22" s="33"/>
      <c r="P22" s="27"/>
    </row>
    <row r="23" spans="1:16" ht="18.75">
      <c r="A23" s="35"/>
      <c r="B23" s="28"/>
      <c r="C23" s="33"/>
      <c r="D23" s="83"/>
      <c r="E23" s="83"/>
      <c r="F23" s="80"/>
      <c r="G23" s="33"/>
      <c r="H23" s="29"/>
      <c r="I23" s="29"/>
      <c r="J23" s="35"/>
      <c r="K23" s="28"/>
      <c r="L23" s="33"/>
      <c r="M23" s="28"/>
      <c r="N23" s="27"/>
      <c r="O23" s="33"/>
      <c r="P23" s="27"/>
    </row>
    <row r="24" spans="1:16" ht="18.75">
      <c r="A24" s="35"/>
      <c r="B24" s="28"/>
      <c r="C24" s="33"/>
      <c r="D24" s="83"/>
      <c r="E24" s="83"/>
      <c r="F24" s="80"/>
      <c r="G24" s="33"/>
      <c r="H24" s="29"/>
      <c r="I24" s="29"/>
      <c r="J24" s="124"/>
      <c r="K24" s="123"/>
      <c r="L24" s="123"/>
      <c r="M24" s="118"/>
      <c r="N24" s="27"/>
      <c r="O24" s="33"/>
      <c r="P24" s="27"/>
    </row>
    <row r="25" spans="1:16" ht="15.75" customHeight="1">
      <c r="A25" s="26"/>
      <c r="B25" s="118"/>
      <c r="C25" s="119"/>
      <c r="D25" s="120"/>
      <c r="E25" s="120"/>
      <c r="F25" s="80"/>
      <c r="G25" s="119"/>
      <c r="H25" s="29"/>
      <c r="I25" s="29"/>
      <c r="J25" s="124"/>
      <c r="K25" s="123"/>
      <c r="L25" s="123"/>
      <c r="M25" s="118"/>
      <c r="N25" s="123"/>
      <c r="O25" s="123"/>
      <c r="P25" s="123"/>
    </row>
    <row r="26" spans="1:16" ht="15.75" customHeight="1">
      <c r="A26" s="26"/>
      <c r="B26" s="118"/>
      <c r="C26" s="119"/>
      <c r="D26" s="120"/>
      <c r="E26" s="120"/>
      <c r="F26" s="80"/>
      <c r="G26" s="119"/>
      <c r="H26" s="29"/>
      <c r="I26" s="29"/>
      <c r="J26" s="36"/>
      <c r="K26" s="27"/>
      <c r="L26" s="27"/>
      <c r="M26" s="28"/>
      <c r="N26" s="123"/>
      <c r="O26" s="123"/>
      <c r="P26" s="123"/>
    </row>
    <row r="27" spans="1:16" ht="18.75">
      <c r="A27" s="35"/>
      <c r="B27" s="28"/>
      <c r="C27" s="33"/>
      <c r="D27" s="83"/>
      <c r="E27" s="83"/>
      <c r="F27" s="80"/>
      <c r="G27" s="33"/>
      <c r="H27" s="29"/>
      <c r="I27" s="29"/>
      <c r="J27" s="37"/>
      <c r="K27" s="27"/>
      <c r="L27" s="27"/>
      <c r="M27" s="28"/>
      <c r="N27" s="27"/>
      <c r="O27" s="27"/>
      <c r="P27" s="27"/>
    </row>
    <row r="28" spans="1:16" ht="35.25" customHeight="1">
      <c r="A28" s="35"/>
      <c r="B28" s="28"/>
      <c r="C28" s="33"/>
      <c r="D28" s="83"/>
      <c r="E28" s="83"/>
      <c r="F28" s="80"/>
      <c r="G28" s="33"/>
      <c r="H28" s="29"/>
      <c r="I28" s="29"/>
      <c r="J28" s="37"/>
      <c r="K28" s="27"/>
      <c r="L28" s="27"/>
      <c r="M28" s="28"/>
      <c r="N28" s="27"/>
      <c r="O28" s="27"/>
      <c r="P28" s="27"/>
    </row>
    <row r="29" spans="1:16" ht="18.75">
      <c r="A29" s="35"/>
      <c r="B29" s="28"/>
      <c r="C29" s="33"/>
      <c r="D29" s="83"/>
      <c r="E29" s="83"/>
      <c r="F29" s="80"/>
      <c r="G29" s="33"/>
      <c r="H29" s="28"/>
      <c r="I29" s="28"/>
      <c r="J29" s="37"/>
      <c r="K29" s="27"/>
      <c r="L29" s="27"/>
      <c r="M29" s="28"/>
      <c r="N29" s="27"/>
      <c r="O29" s="27"/>
      <c r="P29" s="27"/>
    </row>
    <row r="30" spans="1:16" ht="18.75">
      <c r="A30" s="35"/>
      <c r="B30" s="28"/>
      <c r="C30" s="33"/>
      <c r="D30" s="83"/>
      <c r="E30" s="83"/>
      <c r="F30" s="80"/>
      <c r="G30" s="33"/>
      <c r="H30" s="28"/>
      <c r="I30" s="28"/>
      <c r="J30" s="37"/>
      <c r="K30" s="27"/>
      <c r="L30" s="27"/>
      <c r="M30" s="28"/>
      <c r="N30" s="27"/>
      <c r="O30" s="27"/>
      <c r="P30" s="27"/>
    </row>
    <row r="31" spans="1:16" ht="18.75">
      <c r="A31" s="32"/>
      <c r="B31" s="28"/>
      <c r="C31" s="33"/>
      <c r="D31" s="83"/>
      <c r="E31" s="83"/>
      <c r="F31" s="80"/>
      <c r="G31" s="33"/>
      <c r="H31" s="29"/>
      <c r="I31" s="29"/>
      <c r="J31" s="37"/>
      <c r="K31" s="27"/>
      <c r="L31" s="27"/>
      <c r="M31" s="28"/>
      <c r="N31" s="27"/>
      <c r="O31" s="27"/>
      <c r="P31" s="27"/>
    </row>
    <row r="32" spans="1:16" ht="18.75">
      <c r="A32" s="32"/>
      <c r="B32" s="28"/>
      <c r="C32" s="33"/>
      <c r="D32" s="83"/>
      <c r="E32" s="83"/>
      <c r="F32" s="80"/>
      <c r="G32" s="33"/>
      <c r="H32" s="29"/>
      <c r="I32" s="29"/>
      <c r="J32" s="37"/>
      <c r="K32" s="27"/>
      <c r="L32" s="27"/>
      <c r="M32" s="28"/>
      <c r="N32" s="27"/>
      <c r="O32" s="27"/>
      <c r="P32" s="27"/>
    </row>
    <row r="33" spans="1:16" ht="18.75">
      <c r="A33" s="32"/>
      <c r="B33" s="28"/>
      <c r="C33" s="33"/>
      <c r="D33" s="83"/>
      <c r="E33" s="83"/>
      <c r="F33" s="80"/>
      <c r="G33" s="33"/>
      <c r="H33" s="29"/>
      <c r="I33" s="29"/>
      <c r="J33" s="37"/>
      <c r="K33" s="27"/>
      <c r="L33" s="27"/>
      <c r="M33" s="28"/>
      <c r="N33" s="27"/>
      <c r="O33" s="27"/>
      <c r="P33" s="27"/>
    </row>
    <row r="34" spans="1:16" ht="18.75">
      <c r="A34" s="35"/>
      <c r="B34" s="28"/>
      <c r="C34" s="33"/>
      <c r="D34" s="83"/>
      <c r="E34" s="83"/>
      <c r="F34" s="80"/>
      <c r="G34" s="33"/>
      <c r="H34" s="29"/>
      <c r="I34" s="29"/>
      <c r="J34" s="37"/>
      <c r="K34" s="27"/>
      <c r="L34" s="27"/>
      <c r="M34" s="28"/>
      <c r="N34" s="27"/>
      <c r="O34" s="27"/>
      <c r="P34" s="27"/>
    </row>
    <row r="35" spans="1:16" ht="18.75">
      <c r="A35" s="35"/>
      <c r="B35" s="28"/>
      <c r="C35" s="33"/>
      <c r="D35" s="83"/>
      <c r="E35" s="83"/>
      <c r="F35" s="80"/>
      <c r="G35" s="33"/>
      <c r="H35" s="29"/>
      <c r="I35" s="29"/>
      <c r="J35" s="37"/>
      <c r="K35" s="27"/>
      <c r="L35" s="27"/>
      <c r="M35" s="28"/>
      <c r="N35" s="27"/>
      <c r="O35" s="27"/>
      <c r="P35" s="27"/>
    </row>
    <row r="36" spans="1:16" ht="18.75">
      <c r="A36" s="35"/>
      <c r="B36" s="28"/>
      <c r="C36" s="33"/>
      <c r="D36" s="83"/>
      <c r="E36" s="83"/>
      <c r="F36" s="80"/>
      <c r="G36" s="33"/>
      <c r="H36" s="29"/>
      <c r="I36" s="29"/>
      <c r="J36" s="38"/>
      <c r="K36" s="27"/>
      <c r="L36" s="27"/>
      <c r="M36" s="28"/>
      <c r="N36" s="27"/>
      <c r="O36" s="27"/>
      <c r="P36" s="27"/>
    </row>
    <row r="37" spans="1:16" ht="18.75">
      <c r="A37" s="35"/>
      <c r="B37" s="28"/>
      <c r="C37" s="33"/>
      <c r="D37" s="83"/>
      <c r="E37" s="83"/>
      <c r="F37" s="80"/>
      <c r="G37" s="33"/>
      <c r="H37" s="29"/>
      <c r="I37" s="29"/>
      <c r="J37" s="122"/>
      <c r="K37" s="123"/>
      <c r="L37" s="123"/>
      <c r="M37" s="118"/>
      <c r="N37" s="27"/>
      <c r="O37" s="27"/>
      <c r="P37" s="27"/>
    </row>
    <row r="38" spans="1:16" ht="15.75">
      <c r="A38" s="121"/>
      <c r="B38" s="118"/>
      <c r="C38" s="119"/>
      <c r="D38" s="120"/>
      <c r="E38" s="120"/>
      <c r="F38" s="80"/>
      <c r="G38" s="119"/>
      <c r="H38" s="29"/>
      <c r="I38" s="29"/>
      <c r="J38" s="122"/>
      <c r="K38" s="123"/>
      <c r="L38" s="123"/>
      <c r="M38" s="118"/>
      <c r="N38" s="123"/>
      <c r="O38" s="123"/>
      <c r="P38" s="123"/>
    </row>
    <row r="39" spans="1:16" ht="15.75">
      <c r="A39" s="121"/>
      <c r="B39" s="118"/>
      <c r="C39" s="119"/>
      <c r="D39" s="120"/>
      <c r="E39" s="120"/>
      <c r="F39" s="80"/>
      <c r="G39" s="119"/>
      <c r="H39" s="29"/>
      <c r="I39" s="29"/>
      <c r="J39" s="27"/>
      <c r="K39" s="27"/>
      <c r="L39" s="27"/>
      <c r="M39" s="28"/>
      <c r="N39" s="123"/>
      <c r="O39" s="123"/>
      <c r="P39" s="123"/>
    </row>
    <row r="40" spans="1:16" ht="18.75">
      <c r="A40" s="35"/>
      <c r="B40" s="28"/>
      <c r="C40" s="33"/>
      <c r="D40" s="83"/>
      <c r="E40" s="83"/>
      <c r="F40" s="80"/>
      <c r="G40" s="33"/>
      <c r="H40" s="29"/>
      <c r="I40" s="29"/>
      <c r="J40" s="27"/>
      <c r="K40" s="27"/>
      <c r="L40" s="27"/>
      <c r="M40" s="28"/>
      <c r="N40" s="27"/>
      <c r="O40" s="27"/>
      <c r="P40" s="27"/>
    </row>
    <row r="41" spans="1:16" ht="18.75">
      <c r="A41" s="35"/>
      <c r="B41" s="28"/>
      <c r="C41" s="33"/>
      <c r="D41" s="83"/>
      <c r="E41" s="83"/>
      <c r="F41" s="80"/>
      <c r="G41" s="33"/>
      <c r="H41" s="29"/>
      <c r="I41" s="29"/>
      <c r="J41" s="27"/>
      <c r="K41" s="27"/>
      <c r="L41" s="27"/>
      <c r="M41" s="28"/>
      <c r="N41" s="27"/>
      <c r="O41" s="27"/>
      <c r="P41" s="27"/>
    </row>
    <row r="42" spans="1:16" ht="18.75">
      <c r="A42" s="35"/>
      <c r="B42" s="28"/>
      <c r="C42" s="33"/>
      <c r="D42" s="83"/>
      <c r="E42" s="83"/>
      <c r="F42" s="80"/>
      <c r="G42" s="33"/>
      <c r="H42" s="39"/>
      <c r="I42" s="39"/>
      <c r="J42" s="27"/>
      <c r="K42" s="27"/>
      <c r="L42" s="27"/>
      <c r="M42" s="28"/>
      <c r="N42" s="27"/>
      <c r="O42" s="27"/>
      <c r="P42" s="27"/>
    </row>
    <row r="43" spans="1:16" ht="15.75">
      <c r="A43" s="28"/>
      <c r="B43" s="28"/>
      <c r="C43" s="27"/>
      <c r="D43" s="83"/>
      <c r="E43" s="83"/>
      <c r="F43" s="80"/>
      <c r="G43" s="27"/>
      <c r="H43" s="29"/>
      <c r="I43" s="29"/>
      <c r="J43" s="27"/>
      <c r="K43" s="27"/>
      <c r="L43" s="27"/>
      <c r="M43" s="28"/>
      <c r="N43" s="27"/>
      <c r="O43" s="27"/>
      <c r="P43" s="27"/>
    </row>
    <row r="44" spans="1:16" ht="15.75">
      <c r="A44" s="28"/>
      <c r="B44" s="28"/>
      <c r="C44" s="27"/>
      <c r="D44" s="83"/>
      <c r="E44" s="83"/>
      <c r="F44" s="80"/>
      <c r="G44" s="27"/>
      <c r="H44" s="29"/>
      <c r="I44" s="29"/>
      <c r="J44" s="27"/>
      <c r="K44" s="27"/>
      <c r="L44" s="27"/>
      <c r="M44" s="28"/>
      <c r="N44" s="27"/>
      <c r="O44" s="27"/>
      <c r="P44" s="27"/>
    </row>
    <row r="45" spans="1:16" ht="15.75">
      <c r="A45" s="28"/>
      <c r="B45" s="28"/>
      <c r="C45" s="27"/>
      <c r="D45" s="83"/>
      <c r="E45" s="83"/>
      <c r="F45" s="80"/>
      <c r="G45" s="27"/>
      <c r="H45" s="29"/>
      <c r="I45" s="29"/>
      <c r="J45" s="27"/>
      <c r="K45" s="27"/>
      <c r="L45" s="27"/>
      <c r="M45" s="28"/>
      <c r="N45" s="27"/>
      <c r="O45" s="27"/>
      <c r="P45" s="27"/>
    </row>
    <row r="46" spans="1:16" ht="18.75">
      <c r="A46" s="40"/>
      <c r="B46" s="28"/>
      <c r="C46" s="27"/>
      <c r="D46" s="83"/>
      <c r="E46" s="83"/>
      <c r="F46" s="80"/>
      <c r="G46" s="27"/>
      <c r="H46" s="29"/>
      <c r="I46" s="29"/>
      <c r="J46" s="27"/>
      <c r="K46" s="27"/>
      <c r="L46" s="27"/>
      <c r="M46" s="28"/>
      <c r="N46" s="27"/>
      <c r="O46" s="27"/>
      <c r="P46" s="27"/>
    </row>
    <row r="47" spans="1:16" ht="18.75">
      <c r="A47" s="40"/>
      <c r="B47" s="27"/>
      <c r="C47" s="27"/>
      <c r="D47" s="83"/>
      <c r="E47" s="83"/>
      <c r="F47" s="80"/>
      <c r="G47" s="27"/>
      <c r="H47" s="29"/>
      <c r="I47" s="29"/>
      <c r="J47" s="27"/>
      <c r="K47" s="27"/>
      <c r="L47" s="27"/>
      <c r="M47" s="28"/>
      <c r="N47" s="27"/>
      <c r="O47" s="27"/>
      <c r="P47" s="27"/>
    </row>
    <row r="48" spans="1:16" ht="18.75">
      <c r="A48" s="40"/>
      <c r="B48" s="27"/>
      <c r="C48" s="27"/>
      <c r="D48" s="83"/>
      <c r="E48" s="83"/>
      <c r="F48" s="80"/>
      <c r="G48" s="27"/>
      <c r="H48" s="29"/>
      <c r="I48" s="29"/>
      <c r="J48" s="27"/>
      <c r="K48" s="27"/>
      <c r="L48" s="27"/>
      <c r="M48" s="28"/>
      <c r="N48" s="27"/>
      <c r="O48" s="27"/>
      <c r="P48" s="27"/>
    </row>
    <row r="49" spans="1:16" ht="15.75">
      <c r="A49" s="28"/>
      <c r="B49" s="27"/>
      <c r="C49" s="27"/>
      <c r="D49" s="83"/>
      <c r="E49" s="83"/>
      <c r="F49" s="80"/>
      <c r="G49" s="27"/>
      <c r="H49" s="29"/>
      <c r="I49" s="29"/>
      <c r="J49" s="27"/>
      <c r="K49" s="27"/>
      <c r="L49" s="27"/>
      <c r="M49" s="28"/>
      <c r="N49" s="27"/>
      <c r="O49" s="27"/>
      <c r="P49" s="27"/>
    </row>
    <row r="50" spans="1:16" ht="18.75">
      <c r="A50" s="40"/>
      <c r="B50" s="27"/>
      <c r="C50" s="27"/>
      <c r="D50" s="83"/>
      <c r="E50" s="83"/>
      <c r="F50" s="80"/>
      <c r="G50" s="27"/>
      <c r="H50" s="29"/>
      <c r="I50" s="29"/>
      <c r="J50" s="27"/>
      <c r="K50" s="27"/>
      <c r="L50" s="27"/>
      <c r="M50" s="28"/>
      <c r="N50" s="27"/>
      <c r="O50" s="27"/>
      <c r="P50" s="27"/>
    </row>
    <row r="51" spans="1:16" ht="18.75">
      <c r="A51" s="41"/>
      <c r="B51" s="27"/>
      <c r="C51" s="27"/>
      <c r="D51" s="83"/>
      <c r="E51" s="83"/>
      <c r="F51" s="80"/>
      <c r="G51" s="27"/>
      <c r="H51" s="29"/>
      <c r="I51" s="29"/>
      <c r="J51" s="27"/>
      <c r="K51" s="27"/>
      <c r="L51" s="27"/>
      <c r="M51" s="28"/>
      <c r="N51" s="27"/>
      <c r="O51" s="27"/>
      <c r="P51" s="27"/>
    </row>
    <row r="52" spans="1:16" ht="18.75">
      <c r="A52" s="41"/>
      <c r="B52" s="27"/>
      <c r="C52" s="27"/>
      <c r="D52" s="83"/>
      <c r="E52" s="83"/>
      <c r="F52" s="80"/>
      <c r="G52" s="27"/>
      <c r="H52" s="29"/>
      <c r="I52" s="29"/>
      <c r="J52" s="27"/>
      <c r="K52" s="27"/>
      <c r="L52" s="27"/>
      <c r="M52" s="28"/>
      <c r="N52" s="27"/>
      <c r="O52" s="27"/>
      <c r="P52" s="27"/>
    </row>
    <row r="53" spans="1:16" ht="18.75">
      <c r="A53" s="41"/>
      <c r="B53" s="27"/>
      <c r="C53" s="27"/>
      <c r="D53" s="83"/>
      <c r="E53" s="83"/>
      <c r="F53" s="80"/>
      <c r="G53" s="27"/>
      <c r="H53" s="29"/>
      <c r="I53" s="29"/>
      <c r="J53" s="27"/>
      <c r="K53" s="27"/>
      <c r="L53" s="27"/>
      <c r="M53" s="28"/>
      <c r="N53" s="27"/>
      <c r="O53" s="27"/>
      <c r="P53" s="27"/>
    </row>
    <row r="54" spans="1:16" ht="18.75">
      <c r="A54" s="41"/>
      <c r="B54" s="27"/>
      <c r="C54" s="27"/>
      <c r="D54" s="83"/>
      <c r="E54" s="83"/>
      <c r="F54" s="80"/>
      <c r="G54" s="27"/>
      <c r="H54" s="29"/>
      <c r="I54" s="29"/>
      <c r="J54" s="27"/>
      <c r="K54" s="27"/>
      <c r="L54" s="27"/>
      <c r="M54" s="28"/>
      <c r="N54" s="27"/>
      <c r="O54" s="27"/>
      <c r="P54" s="27"/>
    </row>
    <row r="55" spans="1:16" ht="18.75">
      <c r="A55" s="41"/>
      <c r="B55" s="27"/>
      <c r="C55" s="27"/>
      <c r="D55" s="83"/>
      <c r="E55" s="83"/>
      <c r="F55" s="80"/>
      <c r="G55" s="27"/>
      <c r="H55" s="29"/>
      <c r="I55" s="29"/>
      <c r="J55" s="27"/>
      <c r="K55" s="27"/>
      <c r="L55" s="27"/>
      <c r="M55" s="28"/>
      <c r="N55" s="27"/>
      <c r="O55" s="27"/>
      <c r="P55" s="27"/>
    </row>
    <row r="56" spans="1:16" ht="18.75">
      <c r="A56" s="41"/>
      <c r="B56" s="27"/>
      <c r="C56" s="27"/>
      <c r="D56" s="83"/>
      <c r="E56" s="83"/>
      <c r="F56" s="80"/>
      <c r="G56" s="27"/>
      <c r="H56" s="29"/>
      <c r="I56" s="29"/>
      <c r="J56" s="27"/>
      <c r="K56" s="27"/>
      <c r="L56" s="27"/>
      <c r="M56" s="28"/>
      <c r="N56" s="27"/>
      <c r="O56" s="27"/>
      <c r="P56" s="27"/>
    </row>
    <row r="57" spans="1:16" ht="18.75">
      <c r="A57" s="41"/>
      <c r="B57" s="27"/>
      <c r="C57" s="27"/>
      <c r="D57" s="83"/>
      <c r="E57" s="83"/>
      <c r="F57" s="80"/>
      <c r="G57" s="27"/>
      <c r="H57" s="29"/>
      <c r="I57" s="29"/>
      <c r="J57" s="27"/>
      <c r="K57" s="27"/>
      <c r="L57" s="27"/>
      <c r="M57" s="28"/>
      <c r="N57" s="27"/>
      <c r="O57" s="27"/>
      <c r="P57" s="27"/>
    </row>
    <row r="58" spans="1:16" ht="18.75">
      <c r="A58" s="41"/>
      <c r="B58" s="27"/>
      <c r="C58" s="27"/>
      <c r="D58" s="83"/>
      <c r="E58" s="83"/>
      <c r="F58" s="80"/>
      <c r="G58" s="27"/>
      <c r="H58" s="29"/>
      <c r="I58" s="29"/>
      <c r="J58" s="27"/>
      <c r="K58" s="27"/>
      <c r="L58" s="27"/>
      <c r="M58" s="28"/>
      <c r="N58" s="27"/>
      <c r="O58" s="27"/>
      <c r="P58" s="27"/>
    </row>
    <row r="59" spans="1:16" ht="15.75">
      <c r="A59" s="28"/>
      <c r="B59" s="27"/>
      <c r="C59" s="27"/>
      <c r="D59" s="83"/>
      <c r="E59" s="83"/>
      <c r="F59" s="80"/>
      <c r="G59" s="27"/>
      <c r="H59" s="29"/>
      <c r="I59" s="29"/>
      <c r="J59" s="27"/>
      <c r="K59" s="27"/>
      <c r="L59" s="27"/>
      <c r="M59" s="28"/>
      <c r="N59" s="27"/>
      <c r="O59" s="27"/>
      <c r="P59" s="27"/>
    </row>
    <row r="60" spans="1:16" ht="18.75">
      <c r="A60" s="42" t="s">
        <v>631</v>
      </c>
      <c r="B60" s="27"/>
      <c r="C60" s="27"/>
      <c r="D60" s="83"/>
      <c r="E60" s="83"/>
      <c r="F60" s="80"/>
      <c r="G60" s="27"/>
      <c r="H60" s="29"/>
      <c r="I60" s="29"/>
      <c r="J60" s="27"/>
      <c r="K60" s="27"/>
      <c r="L60" s="27"/>
      <c r="M60" s="28"/>
      <c r="N60" s="27"/>
      <c r="O60" s="27"/>
      <c r="P60" s="27"/>
    </row>
    <row r="61" spans="1:16" ht="18.75">
      <c r="A61" s="42" t="s">
        <v>632</v>
      </c>
      <c r="B61" s="27"/>
      <c r="C61" s="27"/>
      <c r="D61" s="83"/>
      <c r="E61" s="83"/>
      <c r="F61" s="80"/>
      <c r="G61" s="27"/>
      <c r="H61" s="29"/>
      <c r="I61" s="29"/>
      <c r="J61" s="27"/>
      <c r="K61" s="27"/>
      <c r="L61" s="27"/>
      <c r="M61" s="28"/>
      <c r="N61" s="27"/>
      <c r="O61" s="27"/>
      <c r="P61" s="27"/>
    </row>
    <row r="62" spans="1:16" ht="18.75">
      <c r="A62" s="42" t="s">
        <v>633</v>
      </c>
      <c r="B62" s="27"/>
      <c r="C62" s="27"/>
      <c r="D62" s="83"/>
      <c r="E62" s="83"/>
      <c r="F62" s="80"/>
      <c r="G62" s="27"/>
      <c r="H62" s="29"/>
      <c r="I62" s="29"/>
      <c r="J62" s="27"/>
      <c r="K62" s="27"/>
      <c r="L62" s="27"/>
      <c r="M62" s="28"/>
      <c r="N62" s="27"/>
      <c r="O62" s="27"/>
      <c r="P62" s="27"/>
    </row>
    <row r="63" spans="1:16" ht="37.5">
      <c r="A63" s="42" t="s">
        <v>634</v>
      </c>
      <c r="B63" s="27"/>
      <c r="C63" s="27"/>
      <c r="D63" s="83"/>
      <c r="E63" s="83"/>
      <c r="F63" s="80"/>
      <c r="G63" s="27"/>
      <c r="H63" s="29"/>
      <c r="I63" s="29"/>
      <c r="J63" s="27"/>
      <c r="K63" s="27"/>
      <c r="L63" s="27"/>
      <c r="M63" s="28"/>
      <c r="N63" s="27"/>
      <c r="O63" s="27"/>
      <c r="P63" s="27"/>
    </row>
    <row r="64" spans="1:16" ht="15.75">
      <c r="A64" s="28"/>
      <c r="B64" s="27"/>
      <c r="C64" s="27"/>
      <c r="D64" s="83"/>
      <c r="E64" s="83"/>
      <c r="F64" s="80"/>
      <c r="G64" s="27"/>
      <c r="H64" s="29"/>
      <c r="I64" s="29"/>
      <c r="J64" s="27"/>
      <c r="K64" s="27"/>
      <c r="L64" s="27"/>
      <c r="M64" s="28"/>
      <c r="N64" s="27"/>
      <c r="O64" s="27"/>
      <c r="P64" s="27"/>
    </row>
    <row r="65" spans="1:16" ht="15.75">
      <c r="A65" s="28"/>
      <c r="B65" s="27"/>
      <c r="C65" s="27"/>
      <c r="D65" s="83"/>
      <c r="E65" s="83"/>
      <c r="F65" s="80"/>
      <c r="G65" s="27"/>
      <c r="H65" s="29"/>
      <c r="I65" s="29"/>
      <c r="J65" s="27"/>
      <c r="K65" s="27"/>
      <c r="L65" s="27"/>
      <c r="M65" s="28"/>
      <c r="N65" s="27"/>
      <c r="O65" s="27"/>
      <c r="P65" s="27"/>
    </row>
    <row r="66" spans="1:16" ht="15.75">
      <c r="A66" s="28"/>
      <c r="B66" s="27"/>
      <c r="C66" s="27"/>
      <c r="D66" s="83"/>
      <c r="E66" s="83"/>
      <c r="F66" s="80"/>
      <c r="G66" s="27"/>
      <c r="H66" s="29"/>
      <c r="I66" s="29"/>
      <c r="J66" s="27"/>
      <c r="K66" s="27"/>
      <c r="L66" s="27"/>
      <c r="M66" s="28"/>
      <c r="N66" s="27"/>
      <c r="O66" s="27"/>
      <c r="P66" s="27"/>
    </row>
    <row r="67" spans="1:16" ht="15.75">
      <c r="A67" s="28"/>
      <c r="B67" s="27"/>
      <c r="C67" s="27"/>
      <c r="D67" s="83"/>
      <c r="E67" s="83"/>
      <c r="F67" s="80"/>
      <c r="G67" s="27"/>
      <c r="H67" s="29"/>
      <c r="I67" s="29"/>
      <c r="J67" s="27"/>
      <c r="K67" s="27"/>
      <c r="L67" s="27"/>
      <c r="M67" s="28"/>
      <c r="N67" s="27"/>
      <c r="O67" s="27"/>
      <c r="P67" s="27"/>
    </row>
    <row r="68" spans="1:16" ht="15.75">
      <c r="A68" s="28"/>
      <c r="B68" s="27"/>
      <c r="C68" s="27"/>
      <c r="D68" s="83"/>
      <c r="E68" s="83"/>
      <c r="F68" s="80"/>
      <c r="G68" s="27"/>
      <c r="H68" s="28"/>
      <c r="I68" s="28"/>
      <c r="N68" s="27"/>
      <c r="O68" s="27"/>
      <c r="P68" s="27"/>
    </row>
  </sheetData>
  <mergeCells count="25">
    <mergeCell ref="M37:M38"/>
    <mergeCell ref="N38:N39"/>
    <mergeCell ref="O38:O39"/>
    <mergeCell ref="P38:P39"/>
    <mergeCell ref="P25:P26"/>
    <mergeCell ref="N25:N26"/>
    <mergeCell ref="O25:O26"/>
    <mergeCell ref="M24:M25"/>
    <mergeCell ref="G38:G39"/>
    <mergeCell ref="J37:J38"/>
    <mergeCell ref="K37:K38"/>
    <mergeCell ref="L37:L38"/>
    <mergeCell ref="J24:J25"/>
    <mergeCell ref="K24:K25"/>
    <mergeCell ref="L24:L25"/>
    <mergeCell ref="A38:A39"/>
    <mergeCell ref="B38:B39"/>
    <mergeCell ref="C38:C39"/>
    <mergeCell ref="D38:D39"/>
    <mergeCell ref="E38:E39"/>
    <mergeCell ref="B25:B26"/>
    <mergeCell ref="C25:C26"/>
    <mergeCell ref="D25:D26"/>
    <mergeCell ref="E25:E26"/>
    <mergeCell ref="G25:G26"/>
  </mergeCells>
  <pageMargins left="0.25" right="0.25" top="0.75" bottom="0.75" header="0.3" footer="0.3"/>
  <pageSetup paperSize="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63966-E895-4A8B-96B8-6DB6F5472B77}">
  <dimension ref="A1:G61"/>
  <sheetViews>
    <sheetView topLeftCell="A13" zoomScale="150" zoomScaleNormal="150" workbookViewId="0">
      <selection activeCell="B50" sqref="B50"/>
    </sheetView>
  </sheetViews>
  <sheetFormatPr defaultColWidth="8.875" defaultRowHeight="15.75"/>
  <cols>
    <col min="1" max="1" width="30" customWidth="1"/>
    <col min="2" max="2" width="10.875" style="3" customWidth="1"/>
    <col min="3" max="3" width="10.625" style="3" customWidth="1"/>
    <col min="4" max="4" width="10.625" style="77" customWidth="1"/>
    <col min="5" max="5" width="29" bestFit="1" customWidth="1"/>
    <col min="6" max="6" width="30.5" customWidth="1"/>
    <col min="7" max="7" width="47.625" customWidth="1"/>
    <col min="8" max="8" width="37.625" customWidth="1"/>
  </cols>
  <sheetData>
    <row r="1" spans="1:7" ht="18.75">
      <c r="A1" s="5" t="s">
        <v>492</v>
      </c>
      <c r="B1" s="46">
        <v>45552</v>
      </c>
      <c r="C1" s="55"/>
      <c r="D1" s="76"/>
      <c r="G1" s="1" t="s">
        <v>528</v>
      </c>
    </row>
    <row r="2" spans="1:7" ht="18.75">
      <c r="A2" s="5" t="s">
        <v>494</v>
      </c>
      <c r="B2" s="114" t="s">
        <v>298</v>
      </c>
      <c r="C2" s="114"/>
      <c r="D2" s="114"/>
      <c r="E2" s="114"/>
      <c r="G2" s="56"/>
    </row>
    <row r="3" spans="1:7" ht="18.75">
      <c r="A3" s="5" t="s">
        <v>495</v>
      </c>
      <c r="B3" s="114" t="s">
        <v>496</v>
      </c>
      <c r="C3" s="114"/>
      <c r="D3" s="114"/>
      <c r="E3" s="114"/>
      <c r="G3" s="56"/>
    </row>
    <row r="4" spans="1:7" ht="18.75">
      <c r="A4" s="5" t="s">
        <v>497</v>
      </c>
      <c r="B4" s="114" t="s">
        <v>408</v>
      </c>
      <c r="C4" s="114"/>
      <c r="D4" s="114"/>
      <c r="E4" s="114"/>
      <c r="G4" s="56"/>
    </row>
    <row r="5" spans="1:7" ht="18.75">
      <c r="A5" s="5" t="s">
        <v>498</v>
      </c>
      <c r="B5" t="s">
        <v>499</v>
      </c>
      <c r="C5" s="19"/>
      <c r="D5" s="69"/>
    </row>
    <row r="6" spans="1:7" ht="37.5">
      <c r="A6" s="5" t="s">
        <v>500</v>
      </c>
      <c r="B6" s="114" t="s">
        <v>501</v>
      </c>
      <c r="C6" s="114"/>
      <c r="D6" s="114"/>
      <c r="E6" s="114"/>
    </row>
    <row r="7" spans="1:7" ht="19.5" thickBot="1">
      <c r="A7" s="5" t="s">
        <v>502</v>
      </c>
      <c r="B7" s="114" t="s">
        <v>635</v>
      </c>
      <c r="C7" s="114"/>
      <c r="D7" s="114"/>
      <c r="E7" s="114"/>
      <c r="F7" s="114"/>
    </row>
    <row r="8" spans="1:7" ht="16.5" thickBot="1">
      <c r="A8" s="3"/>
      <c r="B8" s="115" t="s">
        <v>535</v>
      </c>
      <c r="C8" s="116"/>
      <c r="D8" s="70"/>
    </row>
    <row r="9" spans="1:7" ht="18.75">
      <c r="A9" s="5" t="s">
        <v>504</v>
      </c>
      <c r="B9" s="15" t="s">
        <v>537</v>
      </c>
      <c r="C9" s="15" t="s">
        <v>538</v>
      </c>
      <c r="D9" s="71" t="s">
        <v>539</v>
      </c>
      <c r="E9" s="1" t="s">
        <v>505</v>
      </c>
      <c r="F9" s="1" t="s">
        <v>1</v>
      </c>
      <c r="G9" s="1" t="s">
        <v>105</v>
      </c>
    </row>
    <row r="10" spans="1:7" ht="18.75">
      <c r="A10" s="5" t="s">
        <v>540</v>
      </c>
      <c r="B10" s="64">
        <f>B11</f>
        <v>0.3125</v>
      </c>
      <c r="C10" s="15">
        <f>C16</f>
        <v>0.39583333333333337</v>
      </c>
      <c r="D10" s="71">
        <v>120</v>
      </c>
      <c r="F10" s="1" t="s">
        <v>636</v>
      </c>
      <c r="G10" t="s">
        <v>542</v>
      </c>
    </row>
    <row r="11" spans="1:7" ht="21.95" customHeight="1">
      <c r="A11" s="62" t="s">
        <v>543</v>
      </c>
      <c r="B11" s="61">
        <v>0.3125</v>
      </c>
      <c r="C11" s="61">
        <f>B11+TIME(0,15,0)</f>
        <v>0.32291666666666669</v>
      </c>
      <c r="D11" s="72">
        <v>15</v>
      </c>
      <c r="E11" t="s">
        <v>20</v>
      </c>
      <c r="F11" t="s">
        <v>547</v>
      </c>
    </row>
    <row r="12" spans="1:7" ht="18.75">
      <c r="A12" s="62" t="s">
        <v>544</v>
      </c>
      <c r="B12" s="61">
        <f>C11</f>
        <v>0.32291666666666669</v>
      </c>
      <c r="C12" s="61">
        <f>B12+TIME(0,15,0)</f>
        <v>0.33333333333333337</v>
      </c>
      <c r="D12" s="72">
        <v>15</v>
      </c>
      <c r="E12" t="s">
        <v>20</v>
      </c>
      <c r="F12" t="s">
        <v>547</v>
      </c>
    </row>
    <row r="13" spans="1:7" ht="21.95" customHeight="1">
      <c r="A13" s="62" t="s">
        <v>546</v>
      </c>
      <c r="B13" s="61">
        <f>C12</f>
        <v>0.33333333333333337</v>
      </c>
      <c r="C13" s="61">
        <f>B13+TIME(1,0,0)</f>
        <v>0.37500000000000006</v>
      </c>
      <c r="D13" s="72">
        <v>60</v>
      </c>
      <c r="E13" t="s">
        <v>20</v>
      </c>
      <c r="F13" t="s">
        <v>547</v>
      </c>
    </row>
    <row r="14" spans="1:7" ht="18.75">
      <c r="A14" s="62" t="s">
        <v>548</v>
      </c>
      <c r="B14" s="61">
        <f>C13</f>
        <v>0.37500000000000006</v>
      </c>
      <c r="C14" s="61">
        <f>B14+TIME(0,30,0)</f>
        <v>0.39583333333333337</v>
      </c>
      <c r="D14" s="72">
        <v>30</v>
      </c>
      <c r="E14" t="s">
        <v>549</v>
      </c>
    </row>
    <row r="15" spans="1:7" ht="18.75">
      <c r="A15" s="62" t="s">
        <v>550</v>
      </c>
      <c r="B15" s="61">
        <f>C12</f>
        <v>0.33333333333333337</v>
      </c>
      <c r="C15" s="61">
        <f>B15+TIME(1,30,0)</f>
        <v>0.39583333333333337</v>
      </c>
      <c r="D15" s="72">
        <v>90</v>
      </c>
      <c r="E15" t="s">
        <v>608</v>
      </c>
      <c r="F15" t="s">
        <v>552</v>
      </c>
      <c r="G15" t="s">
        <v>553</v>
      </c>
    </row>
    <row r="16" spans="1:7" ht="37.5">
      <c r="A16" s="62" t="s">
        <v>554</v>
      </c>
      <c r="B16" s="61">
        <v>0.35416666666666669</v>
      </c>
      <c r="C16" s="61">
        <f>B16+TIME(1,0,0)</f>
        <v>0.39583333333333337</v>
      </c>
      <c r="D16" s="72" t="s">
        <v>602</v>
      </c>
      <c r="E16" t="s">
        <v>458</v>
      </c>
      <c r="F16" t="s">
        <v>385</v>
      </c>
      <c r="G16" t="s">
        <v>553</v>
      </c>
    </row>
    <row r="17" spans="1:7" ht="37.5">
      <c r="A17" s="62" t="s">
        <v>603</v>
      </c>
      <c r="B17" s="61">
        <f>B16</f>
        <v>0.35416666666666669</v>
      </c>
      <c r="C17" s="67"/>
      <c r="D17" s="73"/>
      <c r="E17" t="s">
        <v>525</v>
      </c>
      <c r="F17" t="s">
        <v>50</v>
      </c>
    </row>
    <row r="18" spans="1:7" ht="18.75">
      <c r="A18" s="62" t="s">
        <v>604</v>
      </c>
      <c r="B18" s="67">
        <f>C17</f>
        <v>0</v>
      </c>
      <c r="C18" s="67"/>
      <c r="D18" s="73"/>
      <c r="E18" t="s">
        <v>525</v>
      </c>
      <c r="F18" t="s">
        <v>50</v>
      </c>
      <c r="G18" t="s">
        <v>605</v>
      </c>
    </row>
    <row r="19" spans="1:7" ht="18.75">
      <c r="A19" s="63" t="s">
        <v>556</v>
      </c>
      <c r="B19" s="64">
        <f>C15</f>
        <v>0.39583333333333337</v>
      </c>
      <c r="C19" s="64">
        <f>C28</f>
        <v>0.44166666666666665</v>
      </c>
      <c r="D19" s="74">
        <v>66</v>
      </c>
      <c r="F19" s="1" t="s">
        <v>557</v>
      </c>
      <c r="G19" s="1"/>
    </row>
    <row r="20" spans="1:7" ht="18.75">
      <c r="A20" s="62" t="s">
        <v>558</v>
      </c>
      <c r="B20" s="61">
        <f>B19</f>
        <v>0.39583333333333337</v>
      </c>
      <c r="C20" s="61">
        <f>B20+TIME(0,5,0)</f>
        <v>0.39930555555555558</v>
      </c>
      <c r="D20" s="72">
        <v>5</v>
      </c>
      <c r="E20" t="s">
        <v>20</v>
      </c>
      <c r="F20" t="s">
        <v>559</v>
      </c>
      <c r="G20" t="s">
        <v>560</v>
      </c>
    </row>
    <row r="21" spans="1:7" ht="18.75">
      <c r="A21" s="62" t="s">
        <v>561</v>
      </c>
      <c r="B21" s="61">
        <f>C20+TIME(0,5,0)</f>
        <v>0.40277777777777779</v>
      </c>
      <c r="C21" s="61">
        <f>B21+TIME(0,5,0)</f>
        <v>0.40625</v>
      </c>
      <c r="D21" s="72">
        <v>5</v>
      </c>
      <c r="E21" t="s">
        <v>20</v>
      </c>
      <c r="F21" t="s">
        <v>413</v>
      </c>
      <c r="G21" t="s">
        <v>562</v>
      </c>
    </row>
    <row r="22" spans="1:7" ht="18.75">
      <c r="A22" s="62" t="s">
        <v>563</v>
      </c>
      <c r="B22" s="61">
        <f>C21</f>
        <v>0.40625</v>
      </c>
      <c r="C22" s="61">
        <f>B22+TIME(0,5,0)</f>
        <v>0.40972222222222221</v>
      </c>
      <c r="D22" s="72">
        <v>5</v>
      </c>
      <c r="E22" t="s">
        <v>564</v>
      </c>
      <c r="F22" t="s">
        <v>413</v>
      </c>
    </row>
    <row r="23" spans="1:7" ht="37.5">
      <c r="A23" s="62" t="s">
        <v>565</v>
      </c>
      <c r="B23" s="61">
        <f>C22</f>
        <v>0.40972222222222221</v>
      </c>
      <c r="C23" s="61">
        <f>B23+TIME(0,1,0)</f>
        <v>0.41041666666666665</v>
      </c>
      <c r="D23" s="72">
        <v>1</v>
      </c>
      <c r="E23" t="s">
        <v>564</v>
      </c>
      <c r="F23" t="s">
        <v>413</v>
      </c>
      <c r="G23" t="s">
        <v>562</v>
      </c>
    </row>
    <row r="24" spans="1:7" ht="18.75">
      <c r="A24" s="62" t="s">
        <v>566</v>
      </c>
      <c r="B24" s="61">
        <f>C23</f>
        <v>0.41041666666666665</v>
      </c>
      <c r="C24" s="61">
        <f>B24+TIME(0,39,0)</f>
        <v>0.4375</v>
      </c>
      <c r="D24" s="72">
        <v>39</v>
      </c>
      <c r="E24" t="s">
        <v>20</v>
      </c>
      <c r="F24" t="s">
        <v>607</v>
      </c>
      <c r="G24" t="s">
        <v>567</v>
      </c>
    </row>
    <row r="25" spans="1:7" ht="18.75">
      <c r="A25" s="62" t="s">
        <v>568</v>
      </c>
      <c r="B25" s="61">
        <f>C24-TIME(0,5,0)</f>
        <v>0.43402777777777779</v>
      </c>
      <c r="C25" s="61"/>
      <c r="D25" s="72"/>
      <c r="E25" t="s">
        <v>20</v>
      </c>
      <c r="F25" t="s">
        <v>607</v>
      </c>
    </row>
    <row r="26" spans="1:7" ht="18.75">
      <c r="A26" s="62" t="s">
        <v>569</v>
      </c>
      <c r="B26" s="61">
        <f>C24</f>
        <v>0.4375</v>
      </c>
      <c r="C26" s="61"/>
      <c r="D26" s="72"/>
      <c r="E26" t="s">
        <v>20</v>
      </c>
      <c r="F26" t="s">
        <v>212</v>
      </c>
    </row>
    <row r="27" spans="1:7" ht="18.75">
      <c r="A27" s="62" t="s">
        <v>570</v>
      </c>
      <c r="B27" s="61">
        <f>B26+TIME(0,1,0)</f>
        <v>0.43819444444444444</v>
      </c>
      <c r="C27" s="61">
        <f>B27+TIME(0,1,0)</f>
        <v>0.43888888888888888</v>
      </c>
      <c r="D27" s="72">
        <v>1</v>
      </c>
      <c r="E27" t="s">
        <v>571</v>
      </c>
      <c r="F27" t="s">
        <v>212</v>
      </c>
    </row>
    <row r="28" spans="1:7" ht="18.75">
      <c r="A28" s="62" t="s">
        <v>572</v>
      </c>
      <c r="B28" s="61">
        <f>C27</f>
        <v>0.43888888888888888</v>
      </c>
      <c r="C28" s="61">
        <f>B28+TIME(0,4,0)</f>
        <v>0.44166666666666665</v>
      </c>
      <c r="D28" s="72">
        <v>4</v>
      </c>
      <c r="E28" t="s">
        <v>571</v>
      </c>
      <c r="F28" t="s">
        <v>212</v>
      </c>
    </row>
    <row r="29" spans="1:7" ht="18.75">
      <c r="A29" s="63" t="s">
        <v>573</v>
      </c>
      <c r="B29" s="64">
        <f>C28</f>
        <v>0.44166666666666665</v>
      </c>
      <c r="C29" s="64">
        <f>C37</f>
        <v>0.47569444444444442</v>
      </c>
      <c r="D29" s="74">
        <v>49</v>
      </c>
      <c r="F29" s="1" t="s">
        <v>574</v>
      </c>
      <c r="G29" s="1"/>
    </row>
    <row r="30" spans="1:7" ht="18.75">
      <c r="A30" s="62" t="s">
        <v>563</v>
      </c>
      <c r="B30" s="61">
        <f>B29</f>
        <v>0.44166666666666665</v>
      </c>
      <c r="C30" s="61">
        <f>B30+TIME(0,5,0)</f>
        <v>0.44513888888888886</v>
      </c>
      <c r="D30" s="72">
        <v>5</v>
      </c>
      <c r="E30" t="s">
        <v>571</v>
      </c>
      <c r="F30" t="s">
        <v>212</v>
      </c>
    </row>
    <row r="31" spans="1:7" ht="18.75">
      <c r="A31" s="62" t="s">
        <v>576</v>
      </c>
      <c r="B31" s="61">
        <f>C30</f>
        <v>0.44513888888888886</v>
      </c>
      <c r="C31" s="61"/>
      <c r="D31" s="72"/>
      <c r="E31" t="s">
        <v>571</v>
      </c>
      <c r="F31" t="s">
        <v>212</v>
      </c>
    </row>
    <row r="32" spans="1:7" ht="18.75">
      <c r="A32" s="62" t="s">
        <v>577</v>
      </c>
      <c r="B32" s="66">
        <f>B31</f>
        <v>0.44513888888888886</v>
      </c>
      <c r="C32" s="66"/>
      <c r="D32" s="75"/>
      <c r="E32" t="s">
        <v>571</v>
      </c>
      <c r="F32" t="s">
        <v>212</v>
      </c>
      <c r="G32" t="s">
        <v>562</v>
      </c>
    </row>
    <row r="33" spans="1:7" ht="18.75">
      <c r="A33" s="62" t="s">
        <v>566</v>
      </c>
      <c r="B33" s="66">
        <f>B32</f>
        <v>0.44513888888888886</v>
      </c>
      <c r="C33" s="61">
        <f>B33+TIME(0,39,0)</f>
        <v>0.47222222222222221</v>
      </c>
      <c r="D33" s="72">
        <v>39</v>
      </c>
      <c r="E33" t="s">
        <v>20</v>
      </c>
      <c r="F33" t="s">
        <v>607</v>
      </c>
      <c r="G33" t="s">
        <v>567</v>
      </c>
    </row>
    <row r="34" spans="1:7" ht="18.75">
      <c r="A34" s="62" t="s">
        <v>568</v>
      </c>
      <c r="B34" s="61">
        <f>C33-TIME(0,5,0)</f>
        <v>0.46875</v>
      </c>
      <c r="C34" s="61"/>
      <c r="D34" s="72"/>
      <c r="E34" t="s">
        <v>20</v>
      </c>
      <c r="F34" t="s">
        <v>607</v>
      </c>
    </row>
    <row r="35" spans="1:7" ht="18.75">
      <c r="A35" s="62" t="s">
        <v>569</v>
      </c>
      <c r="B35" s="61">
        <f>C33</f>
        <v>0.47222222222222221</v>
      </c>
      <c r="C35" s="61"/>
      <c r="D35" s="72"/>
      <c r="E35" t="s">
        <v>20</v>
      </c>
      <c r="F35" t="s">
        <v>413</v>
      </c>
    </row>
    <row r="36" spans="1:7" ht="18.75">
      <c r="A36" s="62" t="s">
        <v>570</v>
      </c>
      <c r="B36" s="60">
        <f>B35</f>
        <v>0.47222222222222221</v>
      </c>
      <c r="C36" s="61">
        <f>B35+TIME(0,1,0)</f>
        <v>0.47291666666666665</v>
      </c>
      <c r="D36" s="72">
        <v>1</v>
      </c>
      <c r="E36" t="s">
        <v>549</v>
      </c>
      <c r="F36" t="s">
        <v>413</v>
      </c>
    </row>
    <row r="37" spans="1:7" ht="18.75">
      <c r="A37" s="62" t="s">
        <v>579</v>
      </c>
      <c r="B37" s="60">
        <f>C36</f>
        <v>0.47291666666666665</v>
      </c>
      <c r="C37" s="61">
        <f>B37+TIME(0,4,0)</f>
        <v>0.47569444444444442</v>
      </c>
      <c r="D37" s="72">
        <v>4</v>
      </c>
      <c r="E37" t="s">
        <v>549</v>
      </c>
      <c r="F37" t="s">
        <v>413</v>
      </c>
      <c r="G37" t="s">
        <v>580</v>
      </c>
    </row>
    <row r="38" spans="1:7" ht="18.75">
      <c r="A38" s="63" t="s">
        <v>581</v>
      </c>
      <c r="B38" s="64">
        <v>0.47916666666666669</v>
      </c>
      <c r="C38" s="64">
        <v>0.52083333333333337</v>
      </c>
      <c r="D38" s="74">
        <v>60</v>
      </c>
      <c r="E38" s="1" t="s">
        <v>91</v>
      </c>
      <c r="F38" t="s">
        <v>413</v>
      </c>
      <c r="G38" s="1"/>
    </row>
    <row r="39" spans="1:7" ht="18.75">
      <c r="A39" s="63" t="s">
        <v>582</v>
      </c>
      <c r="B39" s="64">
        <v>0.52083333333333337</v>
      </c>
      <c r="C39" s="64">
        <f>C48</f>
        <v>0.55972222222222223</v>
      </c>
      <c r="D39" s="74">
        <v>54</v>
      </c>
      <c r="F39" s="1" t="s">
        <v>557</v>
      </c>
      <c r="G39" s="1"/>
    </row>
    <row r="40" spans="1:7" ht="18.75">
      <c r="A40" s="62" t="s">
        <v>572</v>
      </c>
      <c r="B40" s="61">
        <f>B39</f>
        <v>0.52083333333333337</v>
      </c>
      <c r="C40" s="61">
        <f>B40+TIME(0,5,0)</f>
        <v>0.52430555555555558</v>
      </c>
      <c r="D40" s="72">
        <v>5</v>
      </c>
      <c r="E40" t="s">
        <v>549</v>
      </c>
      <c r="F40" t="s">
        <v>413</v>
      </c>
    </row>
    <row r="41" spans="1:7" ht="18.75">
      <c r="A41" s="62" t="s">
        <v>558</v>
      </c>
      <c r="B41" s="61">
        <f>B39</f>
        <v>0.52083333333333337</v>
      </c>
      <c r="C41" s="61">
        <f>B41+TIME(0,5,0)</f>
        <v>0.52430555555555558</v>
      </c>
      <c r="D41" s="72">
        <v>5</v>
      </c>
      <c r="E41" t="s">
        <v>20</v>
      </c>
      <c r="F41" t="s">
        <v>559</v>
      </c>
      <c r="G41" t="s">
        <v>560</v>
      </c>
    </row>
    <row r="42" spans="1:7" ht="18.75">
      <c r="A42" s="62" t="s">
        <v>563</v>
      </c>
      <c r="B42" s="61">
        <f>C40</f>
        <v>0.52430555555555558</v>
      </c>
      <c r="C42" s="61">
        <f>B42+TIME(0,5,0)</f>
        <v>0.52777777777777779</v>
      </c>
      <c r="D42" s="72">
        <v>5</v>
      </c>
      <c r="E42" t="s">
        <v>549</v>
      </c>
      <c r="F42" t="s">
        <v>413</v>
      </c>
    </row>
    <row r="43" spans="1:7" ht="37.5">
      <c r="A43" s="62" t="s">
        <v>565</v>
      </c>
      <c r="B43" s="61">
        <f>C42</f>
        <v>0.52777777777777779</v>
      </c>
      <c r="C43" s="61"/>
      <c r="D43" s="72"/>
      <c r="E43" t="s">
        <v>578</v>
      </c>
      <c r="F43" t="s">
        <v>413</v>
      </c>
      <c r="G43" t="s">
        <v>562</v>
      </c>
    </row>
    <row r="44" spans="1:7" ht="18.75">
      <c r="A44" s="62" t="s">
        <v>566</v>
      </c>
      <c r="B44" s="61">
        <f>B43+TIME(0,1,0)</f>
        <v>0.52847222222222223</v>
      </c>
      <c r="C44" s="61">
        <f>B44+TIME(0,39,0)</f>
        <v>0.55555555555555558</v>
      </c>
      <c r="D44" s="72">
        <v>39</v>
      </c>
      <c r="E44" t="s">
        <v>20</v>
      </c>
      <c r="F44" t="s">
        <v>607</v>
      </c>
    </row>
    <row r="45" spans="1:7" ht="18.75">
      <c r="A45" s="62" t="s">
        <v>568</v>
      </c>
      <c r="B45" s="61">
        <f>C44-TIME(0,5,0)</f>
        <v>0.55208333333333337</v>
      </c>
      <c r="C45" s="61"/>
      <c r="D45" s="72"/>
      <c r="E45" t="s">
        <v>20</v>
      </c>
      <c r="F45" t="s">
        <v>607</v>
      </c>
    </row>
    <row r="46" spans="1:7" ht="18.75">
      <c r="A46" s="62" t="s">
        <v>569</v>
      </c>
      <c r="B46" s="61">
        <f>C44</f>
        <v>0.55555555555555558</v>
      </c>
      <c r="C46" s="61"/>
      <c r="D46" s="72"/>
      <c r="E46" t="s">
        <v>20</v>
      </c>
      <c r="F46" t="s">
        <v>212</v>
      </c>
    </row>
    <row r="47" spans="1:7" ht="18.75">
      <c r="A47" s="62" t="s">
        <v>570</v>
      </c>
      <c r="B47" s="61">
        <f>B46+TIME(0,1,0)</f>
        <v>0.55625000000000002</v>
      </c>
      <c r="C47" s="61">
        <f>B47+TIME(0,1,0)</f>
        <v>0.55694444444444446</v>
      </c>
      <c r="D47" s="72">
        <v>1</v>
      </c>
      <c r="E47" t="s">
        <v>571</v>
      </c>
      <c r="F47" t="s">
        <v>212</v>
      </c>
    </row>
    <row r="48" spans="1:7" ht="18.75">
      <c r="A48" s="62" t="s">
        <v>572</v>
      </c>
      <c r="B48" s="61">
        <f>C47</f>
        <v>0.55694444444444446</v>
      </c>
      <c r="C48" s="61">
        <f>B48+TIME(0,4,0)</f>
        <v>0.55972222222222223</v>
      </c>
      <c r="D48" s="72">
        <v>4</v>
      </c>
      <c r="E48" t="s">
        <v>571</v>
      </c>
      <c r="F48" t="s">
        <v>212</v>
      </c>
    </row>
    <row r="49" spans="1:7" ht="18.75">
      <c r="A49" s="63" t="s">
        <v>584</v>
      </c>
      <c r="B49" s="64">
        <f>C48</f>
        <v>0.55972222222222223</v>
      </c>
      <c r="C49" s="64">
        <f>C56</f>
        <v>0.59097222222222223</v>
      </c>
      <c r="D49" s="74">
        <v>45</v>
      </c>
      <c r="F49" s="1" t="s">
        <v>574</v>
      </c>
      <c r="G49" s="1"/>
    </row>
    <row r="50" spans="1:7" ht="18.75">
      <c r="A50" s="62" t="s">
        <v>563</v>
      </c>
      <c r="B50" s="61">
        <f>C48</f>
        <v>0.55972222222222223</v>
      </c>
      <c r="C50" s="61">
        <f>B50+TIME(0,5,0)</f>
        <v>0.56319444444444444</v>
      </c>
      <c r="D50" s="72">
        <v>5</v>
      </c>
      <c r="E50" t="s">
        <v>571</v>
      </c>
      <c r="F50" t="s">
        <v>212</v>
      </c>
    </row>
    <row r="51" spans="1:7" ht="37.5">
      <c r="A51" s="62" t="s">
        <v>565</v>
      </c>
      <c r="B51" s="61">
        <f>C50</f>
        <v>0.56319444444444444</v>
      </c>
      <c r="C51" s="61"/>
      <c r="D51" s="72"/>
      <c r="E51" t="s">
        <v>575</v>
      </c>
      <c r="F51" t="s">
        <v>212</v>
      </c>
    </row>
    <row r="52" spans="1:7" ht="18.75">
      <c r="A52" s="62" t="s">
        <v>566</v>
      </c>
      <c r="B52" s="66">
        <f>B51</f>
        <v>0.56319444444444444</v>
      </c>
      <c r="C52" s="61">
        <f>B52+TIME(0,39,0)</f>
        <v>0.59027777777777779</v>
      </c>
      <c r="D52" s="72">
        <v>39</v>
      </c>
      <c r="E52" t="s">
        <v>20</v>
      </c>
      <c r="F52" t="s">
        <v>607</v>
      </c>
      <c r="G52" t="s">
        <v>567</v>
      </c>
    </row>
    <row r="53" spans="1:7" ht="37.5">
      <c r="A53" s="62" t="s">
        <v>585</v>
      </c>
      <c r="B53" s="61">
        <f>B51</f>
        <v>0.56319444444444444</v>
      </c>
      <c r="C53" s="61">
        <f>B53+TIME(2,0,0)</f>
        <v>0.64652777777777781</v>
      </c>
      <c r="D53" s="72">
        <v>120</v>
      </c>
      <c r="E53" t="s">
        <v>571</v>
      </c>
      <c r="F53" t="s">
        <v>212</v>
      </c>
    </row>
    <row r="54" spans="1:7" ht="18.75">
      <c r="A54" s="62" t="s">
        <v>568</v>
      </c>
      <c r="B54" s="61">
        <f>C52-TIME(0,5,0)</f>
        <v>0.58680555555555558</v>
      </c>
      <c r="C54" s="61"/>
      <c r="D54" s="72"/>
      <c r="E54" t="s">
        <v>20</v>
      </c>
      <c r="F54" t="s">
        <v>607</v>
      </c>
    </row>
    <row r="55" spans="1:7" ht="18.75">
      <c r="A55" s="62" t="s">
        <v>569</v>
      </c>
      <c r="B55" s="61">
        <f>C52</f>
        <v>0.59027777777777779</v>
      </c>
      <c r="C55" s="61"/>
      <c r="D55" s="72"/>
      <c r="E55" t="s">
        <v>20</v>
      </c>
      <c r="F55" t="s">
        <v>413</v>
      </c>
    </row>
    <row r="56" spans="1:7" ht="18.75">
      <c r="A56" s="62" t="s">
        <v>570</v>
      </c>
      <c r="B56" s="61">
        <f>B55</f>
        <v>0.59027777777777779</v>
      </c>
      <c r="C56" s="61">
        <f>B56+TIME(0,1,0)</f>
        <v>0.59097222222222223</v>
      </c>
      <c r="D56" s="72">
        <v>1</v>
      </c>
      <c r="E56" t="s">
        <v>549</v>
      </c>
      <c r="F56" t="s">
        <v>413</v>
      </c>
    </row>
    <row r="57" spans="1:7" ht="18.75">
      <c r="A57" s="63" t="s">
        <v>586</v>
      </c>
      <c r="B57" s="64">
        <f>C56</f>
        <v>0.59097222222222223</v>
      </c>
      <c r="C57" s="64">
        <f>B57+TIME(1,0,0)</f>
        <v>0.63263888888888886</v>
      </c>
      <c r="D57" s="74">
        <v>60</v>
      </c>
      <c r="E57" s="1" t="s">
        <v>608</v>
      </c>
      <c r="F57" s="1" t="s">
        <v>587</v>
      </c>
      <c r="G57" s="1"/>
    </row>
    <row r="58" spans="1:7" ht="18.75">
      <c r="A58" s="62" t="s">
        <v>588</v>
      </c>
      <c r="B58" s="67">
        <v>0.4375</v>
      </c>
    </row>
    <row r="59" spans="1:7" ht="18.75">
      <c r="A59" s="62" t="s">
        <v>589</v>
      </c>
      <c r="B59" s="67">
        <v>0.47916666666666669</v>
      </c>
    </row>
    <row r="60" spans="1:7" ht="18.75">
      <c r="A60" s="62" t="s">
        <v>590</v>
      </c>
      <c r="B60" s="67">
        <v>0.70833333333333337</v>
      </c>
    </row>
    <row r="61" spans="1:7" ht="18.75">
      <c r="A61" s="62" t="s">
        <v>591</v>
      </c>
      <c r="B61" s="67">
        <v>0.75</v>
      </c>
    </row>
  </sheetData>
  <mergeCells count="6">
    <mergeCell ref="B2:E2"/>
    <mergeCell ref="B3:E3"/>
    <mergeCell ref="B4:E4"/>
    <mergeCell ref="B6:E6"/>
    <mergeCell ref="B8:C8"/>
    <mergeCell ref="B7:F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375ba19-772d-4d13-94f5-7dbbc4c4ecf9" xsi:nil="true"/>
    <lcf76f155ced4ddcb4097134ff3c332f xmlns="ccac55a5-58e7-4cfd-80ed-2691a1bce1d6">
      <Terms xmlns="http://schemas.microsoft.com/office/infopath/2007/PartnerControls"/>
    </lcf76f155ced4ddcb4097134ff3c332f>
    <SharedWithUsers xmlns="2375ba19-772d-4d13-94f5-7dbbc4c4ecf9">
      <UserInfo>
        <DisplayName>Catherine Self</DisplayName>
        <AccountId>22</AccountId>
        <AccountType/>
      </UserInfo>
      <UserInfo>
        <DisplayName>Tyson Harmon</DisplayName>
        <AccountId>10</AccountId>
        <AccountType/>
      </UserInfo>
    </SharedWithUsers>
    <ProgramManagmentTimeline xmlns="ccac55a5-58e7-4cfd-80ed-2691a1bce1d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595B36E21B1446BEF02EDF6A5CCE80" ma:contentTypeVersion="16" ma:contentTypeDescription="Create a new document." ma:contentTypeScope="" ma:versionID="cb3f038269a04c3b2e92b0c01195ebc2">
  <xsd:schema xmlns:xsd="http://www.w3.org/2001/XMLSchema" xmlns:xs="http://www.w3.org/2001/XMLSchema" xmlns:p="http://schemas.microsoft.com/office/2006/metadata/properties" xmlns:ns2="ccac55a5-58e7-4cfd-80ed-2691a1bce1d6" xmlns:ns3="2375ba19-772d-4d13-94f5-7dbbc4c4ecf9" targetNamespace="http://schemas.microsoft.com/office/2006/metadata/properties" ma:root="true" ma:fieldsID="4f0a95fd0c9091c32ffa05e97010d4ef" ns2:_="" ns3:_="">
    <xsd:import namespace="ccac55a5-58e7-4cfd-80ed-2691a1bce1d6"/>
    <xsd:import namespace="2375ba19-772d-4d13-94f5-7dbbc4c4ec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ProgramManagmentTimelin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c55a5-58e7-4cfd-80ed-2691a1bce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286ec34-a2ae-4ac6-b6b4-0b3167cce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ogramManagmentTimeline" ma:index="21" nillable="true" ma:displayName="Program Managment Timeline" ma:format="Dropdown" ma:internalName="ProgramManagmentTimeline">
      <xsd:simpleType>
        <xsd:restriction base="dms:Text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75ba19-772d-4d13-94f5-7dbbc4c4ec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45060e82-c821-4056-90ef-600aab9d78e6}" ma:internalName="TaxCatchAll" ma:showField="CatchAllData" ma:web="2375ba19-772d-4d13-94f5-7dbbc4c4ec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6DB458-DC36-43D4-AD27-B64259F4FF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B9001B-5267-4406-AF38-4A6C82E9991D}">
  <ds:schemaRefs>
    <ds:schemaRef ds:uri="http://schemas.microsoft.com/office/2006/metadata/properties"/>
    <ds:schemaRef ds:uri="http://schemas.microsoft.com/office/infopath/2007/PartnerControls"/>
    <ds:schemaRef ds:uri="2375ba19-772d-4d13-94f5-7dbbc4c4ecf9"/>
    <ds:schemaRef ds:uri="ccac55a5-58e7-4cfd-80ed-2691a1bce1d6"/>
  </ds:schemaRefs>
</ds:datastoreItem>
</file>

<file path=customXml/itemProps3.xml><?xml version="1.0" encoding="utf-8"?>
<ds:datastoreItem xmlns:ds="http://schemas.openxmlformats.org/officeDocument/2006/customXml" ds:itemID="{165C2BEF-A639-4C24-BA49-B1746F9AAC00}"/>
</file>

<file path=docMetadata/LabelInfo.xml><?xml version="1.0" encoding="utf-8"?>
<clbl:labelList xmlns:clbl="http://schemas.microsoft.com/office/2020/mipLabelMetadata">
  <clbl:label id="{ec37a091-b9a6-47e5-98d0-903d4a419203}" enabled="0" method="" siteId="{ec37a091-b9a6-47e5-98d0-903d4a41920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Dry Run Agenda - Week of Oct 24</vt:lpstr>
      <vt:lpstr>Notification NOTAM List</vt:lpstr>
      <vt:lpstr>Contacts</vt:lpstr>
      <vt:lpstr>Needed Assets</vt:lpstr>
      <vt:lpstr>9-15 Sept - Flight Preparation</vt:lpstr>
      <vt:lpstr>13 Sept - Check-out Flight(s) </vt:lpstr>
      <vt:lpstr>16 Sept - Check-out Flight(s) </vt:lpstr>
      <vt:lpstr>16 Sept Burger Burn Event</vt:lpstr>
      <vt:lpstr>17 Sept - Dress Rehersal </vt:lpstr>
      <vt:lpstr>18 Sept - Protocol Flight</vt:lpstr>
      <vt:lpstr>19 Sept - Debrief</vt:lpstr>
      <vt:lpstr>Planning Tasks</vt:lpstr>
      <vt:lpstr>Full Schedule and location of e</vt:lpstr>
      <vt:lpstr>TBD - Clinic 3</vt:lpstr>
      <vt:lpstr>Invitees</vt:lpstr>
      <vt:lpstr>'Dry Run Agenda - Week of Oct 24'!Print_Area</vt:lpstr>
      <vt:lpstr>'TBD - Clinic 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Catherine Self</dc:creator>
  <cp:keywords/>
  <dc:description/>
  <cp:lastModifiedBy>Heitkamp, Thomasine</cp:lastModifiedBy>
  <cp:revision/>
  <dcterms:created xsi:type="dcterms:W3CDTF">2022-10-06T17:31:04Z</dcterms:created>
  <dcterms:modified xsi:type="dcterms:W3CDTF">2024-09-13T21:45:20Z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0x010100C2595B36E21B1446BEF02EDF6A5CCE80</vt:lpwstr>
  </property>
  <property fmtid="{D5CDD505-2E9C-101B-9397-08002B2CF9AE}" pid="3" name="MediaServiceImageTags">
    <vt:lpwstr/>
  </property>
</Properties>
</file>